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queryTables/queryTable57.xml" ContentType="application/vnd.openxmlformats-officedocument.spreadsheetml.queryTable+xml"/>
  <Override PartName="/xl/queryTables/queryTable58.xml" ContentType="application/vnd.openxmlformats-officedocument.spreadsheetml.queryTable+xml"/>
  <Override PartName="/xl/queryTables/queryTable59.xml" ContentType="application/vnd.openxmlformats-officedocument.spreadsheetml.queryTable+xml"/>
  <Override PartName="/xl/queryTables/queryTable60.xml" ContentType="application/vnd.openxmlformats-officedocument.spreadsheetml.queryTable+xml"/>
  <Override PartName="/xl/queryTables/queryTable61.xml" ContentType="application/vnd.openxmlformats-officedocument.spreadsheetml.queryTable+xml"/>
  <Override PartName="/xl/queryTables/queryTable62.xml" ContentType="application/vnd.openxmlformats-officedocument.spreadsheetml.queryTable+xml"/>
  <Override PartName="/xl/queryTables/queryTable63.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0_Quality of Primary Care\Sharing Files 4\"/>
    </mc:Choice>
  </mc:AlternateContent>
  <xr:revisionPtr revIDLastSave="0" documentId="13_ncr:1_{85F70D45-8CF3-49DD-ADEE-148C6C79ABAE}"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Data'!$B$4:$AL$135</definedName>
    <definedName name="ambvis_rates_Feb_5_2013hjp_1_2" localSheetId="13">'Raw Data'!$B$4:$AL$131</definedName>
    <definedName name="ambvis_rates_Feb_5_2013hjp_2" localSheetId="13">'Raw Data'!$B$4:$AL$139</definedName>
    <definedName name="ambvis_rates_Feb_5_2013hjp_2_1" localSheetId="13">'Raw Data'!$B$4:$AL$135</definedName>
    <definedName name="ambvis_rates_Feb_5_2013hjp_2_2" localSheetId="13">'Raw Data'!$B$4:$AL$131</definedName>
    <definedName name="ambvis_rates_Feb_5_2013hjp_3" localSheetId="13">'Raw Data'!$B$4:$AL$135</definedName>
    <definedName name="ambvis_rates_Feb_5_2013hjp_4" localSheetId="13">'Raw Data'!$B$4:$AL$131</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Data'!$B$4:$AL$135</definedName>
    <definedName name="cabg_Feb_5_2013hjp_1_1_2" localSheetId="13">'Raw Data'!$B$4:$AL$131</definedName>
    <definedName name="cabg_Feb_5_2013hjp_1_2" localSheetId="13">'Raw Data'!$B$4:$AL$139</definedName>
    <definedName name="cabg_Feb_5_2013hjp_1_2_1" localSheetId="13">'Raw Data'!$B$4:$AL$135</definedName>
    <definedName name="cabg_Feb_5_2013hjp_1_2_2" localSheetId="13">'Raw Data'!$B$4:$AL$131</definedName>
    <definedName name="cabg_Feb_5_2013hjp_1_3" localSheetId="13">'Raw Data'!$B$4:$AL$135</definedName>
    <definedName name="cabg_Feb_5_2013hjp_1_4" localSheetId="13">'Raw Data'!$B$4:$AL$131</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Data'!$B$4:$AL$135</definedName>
    <definedName name="cath_Feb_5_2013hjp_1_2" localSheetId="13">'Raw Data'!$B$4:$AL$131</definedName>
    <definedName name="cath_Feb_5_2013hjp_2" localSheetId="13">'Raw Data'!$B$4:$AL$139</definedName>
    <definedName name="cath_Feb_5_2013hjp_2_1" localSheetId="13">'Raw Data'!$B$4:$AL$135</definedName>
    <definedName name="cath_Feb_5_2013hjp_2_2" localSheetId="13">'Raw Data'!$B$4:$AL$131</definedName>
    <definedName name="cath_Feb_5_2013hjp_3" localSheetId="13">'Raw Data'!$B$4:$AL$135</definedName>
    <definedName name="cath_Feb_5_2013hjp_4" localSheetId="13">'Raw Data'!$B$4:$AL$131</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Data'!$B$4:$AL$135</definedName>
    <definedName name="dementia_Feb_12_2013hjp_1_2" localSheetId="13">'Raw Data'!$B$4:$AL$131</definedName>
    <definedName name="dementia_Feb_12_2013hjp_2" localSheetId="13">'Raw Data'!$B$4:$AL$139</definedName>
    <definedName name="dementia_Feb_12_2013hjp_2_1" localSheetId="13">'Raw Data'!$B$4:$AL$135</definedName>
    <definedName name="dementia_Feb_12_2013hjp_2_2" localSheetId="13">'Raw Data'!$B$4:$AL$131</definedName>
    <definedName name="dementia_Feb_12_2013hjp_3" localSheetId="13">'Raw Data'!$B$4:$AL$135</definedName>
    <definedName name="dementia_Feb_12_2013hjp_4" localSheetId="13">'Raw Data'!$B$4:$AL$131</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Data'!$B$4:$AL$135</definedName>
    <definedName name="hip_replace_Feb_5_2013hjp_1_2" localSheetId="13">'Raw Data'!$B$4:$AL$131</definedName>
    <definedName name="hip_replace_Feb_5_2013hjp_2" localSheetId="13">'Raw Data'!$B$4:$AL$139</definedName>
    <definedName name="hip_replace_Feb_5_2013hjp_2_1" localSheetId="13">'Raw Data'!$B$4:$AL$135</definedName>
    <definedName name="hip_replace_Feb_5_2013hjp_2_2" localSheetId="13">'Raw Data'!$B$4:$AL$131</definedName>
    <definedName name="hip_replace_Feb_5_2013hjp_3" localSheetId="13">'Raw Data'!$B$4:$AL$135</definedName>
    <definedName name="hip_replace_Feb_5_2013hjp_4" localSheetId="13">'Raw Data'!$B$4:$AL$131</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Data'!$B$4:$AL$135</definedName>
    <definedName name="knee_replace_Feb_5_2013hjp_1_2" localSheetId="13">'Raw Data'!$B$4:$AL$131</definedName>
    <definedName name="knee_replace_Feb_5_2013hjp_2" localSheetId="13">'Raw Data'!$B$4:$AL$139</definedName>
    <definedName name="knee_replace_Feb_5_2013hjp_2_1" localSheetId="13">'Raw Data'!$B$4:$AL$135</definedName>
    <definedName name="knee_replace_Feb_5_2013hjp_2_2" localSheetId="13">'Raw Data'!$B$4:$AL$131</definedName>
    <definedName name="knee_replace_Feb_5_2013hjp_3" localSheetId="13">'Raw Data'!$B$4:$AL$135</definedName>
    <definedName name="knee_replace_Feb_5_2013hjp_4" localSheetId="13">'Raw Data'!$B$4:$AL$131</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Data'!$B$4:$AL$135</definedName>
    <definedName name="pci_Feb_5_2013hjp_1_2" localSheetId="13">'Raw Data'!$B$4:$AL$131</definedName>
    <definedName name="pci_Feb_5_2013hjp_2" localSheetId="13">'Raw Data'!$B$4:$AL$139</definedName>
    <definedName name="pci_Feb_5_2013hjp_2_1" localSheetId="13">'Raw Data'!$B$4:$AL$135</definedName>
    <definedName name="pci_Feb_5_2013hjp_2_2" localSheetId="13">'Raw Data'!$B$4:$AL$131</definedName>
    <definedName name="pci_Feb_5_2013hjp_3" localSheetId="13">'Raw Data'!$B$4:$AL$135</definedName>
    <definedName name="pci_Feb_5_2013hjp_4" localSheetId="13">'Raw Data'!$B$4:$AL$131</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'Table_Interlake-Eastern'!$A$1:$G$21</definedName>
    <definedName name="_xlnm.Print_Area" localSheetId="9">Table_Northern!$A$1:$G$21</definedName>
    <definedName name="_xlnm.Print_Area" localSheetId="8">Table_PrairieMountain!$A$1:$G$23</definedName>
    <definedName name="_xlnm.Print_Area" localSheetId="3">Table_RHAs!$A$1:$G$10</definedName>
    <definedName name="_xlnm.Print_Area" localSheetId="6">Table_Southern!$A$1:$G$29</definedName>
    <definedName name="_xlnm.Print_Area" localSheetId="4">Table_WpgCA!$A$1:$G$20</definedName>
    <definedName name="_xlnm.Print_Area" localSheetId="5">Table_WpgNC!$A$1:$G$32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E17" i="3"/>
  <c r="E15" i="3"/>
  <c r="B3" i="3"/>
  <c r="B1" i="3"/>
  <c r="H37" i="3"/>
  <c r="H36" i="3"/>
  <c r="G37" i="3"/>
  <c r="G36" i="3"/>
  <c r="H35" i="3"/>
  <c r="H34" i="3"/>
  <c r="G35" i="3"/>
  <c r="G34" i="3"/>
  <c r="F35" i="3"/>
  <c r="F34" i="3"/>
  <c r="O21" i="3"/>
  <c r="P21" i="3"/>
  <c r="O22" i="3"/>
  <c r="P22" i="3"/>
  <c r="O23" i="3"/>
  <c r="P23" i="3"/>
  <c r="O24" i="3"/>
  <c r="P24" i="3"/>
  <c r="O25" i="3"/>
  <c r="P25" i="3"/>
  <c r="O26" i="3"/>
  <c r="P26" i="3"/>
  <c r="O27" i="3"/>
  <c r="P27" i="3"/>
  <c r="O28" i="3"/>
  <c r="P28" i="3"/>
  <c r="O29" i="3"/>
  <c r="P29" i="3"/>
  <c r="P20" i="3"/>
  <c r="O20" i="3"/>
  <c r="N21" i="3"/>
  <c r="N22" i="3"/>
  <c r="N23" i="3"/>
  <c r="N24" i="3"/>
  <c r="N25" i="3"/>
  <c r="N26" i="3"/>
  <c r="N27" i="3"/>
  <c r="N28" i="3"/>
  <c r="N29" i="3"/>
  <c r="N20" i="3"/>
  <c r="F20" i="3"/>
  <c r="C21" i="3"/>
  <c r="C22" i="3"/>
  <c r="C23" i="3"/>
  <c r="C24" i="3"/>
  <c r="C25" i="3"/>
  <c r="C26" i="3"/>
  <c r="C27" i="3"/>
  <c r="C28" i="3"/>
  <c r="C29" i="3"/>
  <c r="C20" i="3"/>
  <c r="H11" i="3" l="1"/>
  <c r="H10" i="3"/>
  <c r="H9" i="3"/>
  <c r="H8" i="3"/>
  <c r="H7" i="3"/>
  <c r="H6" i="3"/>
  <c r="G11" i="3"/>
  <c r="G10" i="3"/>
  <c r="G9" i="3"/>
  <c r="G8" i="3"/>
  <c r="G7" i="3"/>
  <c r="G6" i="3"/>
  <c r="F11" i="3"/>
  <c r="F10" i="3"/>
  <c r="F9" i="3"/>
  <c r="F8" i="3"/>
  <c r="F7" i="3"/>
  <c r="F6" i="3"/>
  <c r="C11" i="3"/>
  <c r="C10" i="3"/>
  <c r="C9" i="3"/>
  <c r="C8" i="3"/>
  <c r="C7" i="3"/>
  <c r="C6" i="3"/>
  <c r="E21" i="3" l="1"/>
  <c r="E22" i="3"/>
  <c r="E23" i="3"/>
  <c r="E24" i="3"/>
  <c r="E20" i="3"/>
  <c r="E26" i="3"/>
  <c r="E27" i="3"/>
  <c r="E28" i="3"/>
  <c r="E29" i="3"/>
  <c r="E25" i="3"/>
  <c r="H39" i="3" l="1"/>
  <c r="H38" i="3"/>
  <c r="G39" i="3" l="1"/>
  <c r="F39" i="3"/>
  <c r="G38" i="3"/>
  <c r="F38" i="3"/>
  <c r="E7" i="3" l="1"/>
  <c r="E9" i="3"/>
  <c r="E6" i="3"/>
  <c r="E8" i="3"/>
  <c r="E10"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5FE8481-6646-453C-B824-B1E10D00D5F1}"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79E70CF1-C9AC-4E4A-B70C-FDAB7B7DA3E9}"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696AA511-8EF1-4DCF-B80B-6C14758E72DB}"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803A6B74-3FFE-486C-BC82-C03C52189674}"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481818E1-535F-4BCF-A64E-CFC88FA2F989}"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C3FBA32E-24A2-4332-BE79-9D45497698C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<sst xmlns="http://schemas.openxmlformats.org/spreadsheetml/2006/main" count="2067" uniqueCount="474">
  <si>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</si>
  <si>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</si>
  <si>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</si>
  <si>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</si>
  <si>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</si>
  <si>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</si>
  <si>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</si>
  <si>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</si>
  <si>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</si>
  <si>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</si>
  <si>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</si>
  <si>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</si>
  <si>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</si>
  <si>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</si>
  <si>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</si>
  <si>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</si>
  <si>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</si>
  <si>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</si>
  <si>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</si>
  <si>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</si>
  <si>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</si>
  <si>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</si>
  <si>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</si>
  <si>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</si>
  <si>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</si>
  <si>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</si>
  <si>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</si>
  <si>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</si>
  <si>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</si>
  <si>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</si>
  <si>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</si>
  <si>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</si>
  <si>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</si>
  <si>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</si>
  <si>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</si>
  <si>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</si>
  <si>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</si>
  <si>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</si>
  <si>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</si>
  <si>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</si>
  <si>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</si>
  <si>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</si>
  <si>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</si>
  <si>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</si>
  <si>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</si>
  <si>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</si>
  <si>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</si>
  <si>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</si>
  <si>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</si>
  <si>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</si>
  <si>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</si>
  <si>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</si>
  <si>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</si>
  <si>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</si>
  <si>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</si>
  <si>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</si>
  <si>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</si>
  <si>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</si>
  <si>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</si>
  <si>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</si>
  <si>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</si>
  <si>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</si>
  <si>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</si>
  <si>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</si>
  <si>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</si>
  <si>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</si>
  <si>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</si>
  <si>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</si>
  <si>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</si>
  <si>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</si>
  <si>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</si>
  <si>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</si>
  <si>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</si>
  <si>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</si>
  <si>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</si>
  <si>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</si>
  <si>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</si>
  <si>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</si>
  <si>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</si>
  <si>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</si>
  <si>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</si>
  <si>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</si>
  <si>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</si>
  <si>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</si>
  <si>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</si>
  <si>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</si>
  <si>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</si>
  <si>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</si>
  <si>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</si>
  <si>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</si>
  <si>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</si>
  <si>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</si>
  <si>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</si>
  <si>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</si>
  <si>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</si>
  <si>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</si>
  <si>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</si>
  <si>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</si>
  <si>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</si>
  <si>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</si>
  <si>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</si>
  <si>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</si>
  <si>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</si>
  <si>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</si>
  <si>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</si>
  <si>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</si>
  <si>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</si>
  <si>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</si>
  <si>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</si>
  <si>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</si>
  <si>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</si>
  <si>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</si>
  <si>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</si>
  <si>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</si>
  <si>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</si>
  <si>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</si>
  <si>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</si>
  <si>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</si>
  <si>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</si>
  <si>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</si>
  <si>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</si>
  <si>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</si>
  <si>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</si>
  <si>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</si>
  <si>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</si>
  <si>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</si>
  <si>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</si>
  <si>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</si>
  <si>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</si>
  <si>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</si>
  <si>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</si>
  <si>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</si>
  <si>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</si>
  <si>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</si>
  <si>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</si>
  <si>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</si>
  <si>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</si>
  <si>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</si>
  <si>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</si>
  <si>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</si>
  <si>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</si>
  <si>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</si>
  <si>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</si>
  <si>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</si>
  <si>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</si>
  <si>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</si>
  <si>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</si>
  <si>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</si>
  <si>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</si>
  <si>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</si>
  <si>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</si>
  <si>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</si>
  <si>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</si>
  <si>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</si>
  <si>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</si>
  <si>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</si>
  <si>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</si>
  <si>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</si>
  <si>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</si>
  <si>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</si>
  <si>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</si>
  <si>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</si>
  <si>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</si>
  <si>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</si>
  <si>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</si>
  <si>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</si>
  <si>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</si>
  <si>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</si>
  <si>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</si>
  <si>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</si>
  <si>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</si>
  <si>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</si>
  <si>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</si>
  <si>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</si>
  <si>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</si>
  <si>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</si>
  <si>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</si>
  <si>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</si>
  <si>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</si>
  <si>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</si>
  <si>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</si>
  <si>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</si>
  <si>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</si>
  <si>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</si>
  <si>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</si>
  <si>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</si>
  <si>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</si>
  <si>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</si>
  <si>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</si>
  <si>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</si>
  <si>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</si>
  <si>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</si>
  <si>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</si>
  <si>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</si>
  <si>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</si>
  <si>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</si>
  <si>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</si>
  <si>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</si>
  <si>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</si>
  <si>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</si>
  <si>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</si>
  <si>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</si>
  <si>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</si>
  <si>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</si>
  <si>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</si>
  <si>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</si>
  <si>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</si>
  <si>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</si>
  <si>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</si>
  <si>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</si>
  <si>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</si>
  <si>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</si>
  <si>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</si>
  <si>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</si>
  <si>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</si>
  <si>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</si>
  <si>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</si>
  <si>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</si>
  <si>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</si>
  <si>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</si>
  <si>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</si>
  <si>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</si>
  <si>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</si>
  <si>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</si>
  <si>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</si>
  <si>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</si>
  <si>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</si>
  <si>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</si>
  <si>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</si>
  <si>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</si>
  <si>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</si>
  <si>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</si>
  <si>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</si>
  <si>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</si>
  <si>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</si>
  <si>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</si>
  <si>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</si>
  <si>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</si>
  <si>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</si>
  <si>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</si>
  <si>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</si>
  <si>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</si>
  <si>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</si>
  <si>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</si>
  <si>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</si>
  <si>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</si>
  <si>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</si>
  <si>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</si>
  <si>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</si>
  <si>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</si>
  <si>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</si>
  <si>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</si>
  <si>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</si>
  <si>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</si>
  <si>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</si>
  <si>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</si>
  <si>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</si>
  <si>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</si>
  <si>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</si>
  <si>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</si>
  <si>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</si>
  <si>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</si>
  <si>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</si>
  <si>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</si>
  <si>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</si>
  <si>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</si>
  <si>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</si>
  <si>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</si>
  <si>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</si>
  <si>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</si>
  <si>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</si>
  <si>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</si>
  <si>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</si>
  <si>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</si>
  <si>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</si>
  <si>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</si>
  <si>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</si>
  <si>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</si>
  <si>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</si>
  <si>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</si>
  <si>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</si>
  <si>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</si>
  <si>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</si>
  <si>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</si>
  <si>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</si>
  <si>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</si>
  <si>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</si>
  <si>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</si>
  <si>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</si>
  <si>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</si>
  <si>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</si>
  <si>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</si>
  <si>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</si>
  <si>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</si>
  <si>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</si>
  <si>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</si>
  <si>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</si>
  <si>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</si>
  <si>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</si>
  <si>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</si>
  <si>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</si>
  <si>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</si>
  <si>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</si>
  <si>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</si>
  <si>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</si>
  <si>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</si>
  <si>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</si>
  <si>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</si>
  <si>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</si>
  <si>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</si>
  <si>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</si>
  <si>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</si>
  <si>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</si>
  <si>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</si>
  <si>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</si>
  <si>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</si>
  <si>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</si>
  <si>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</si>
  <si>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</si>
  <si>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</si>
  <si>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</si>
  <si>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</si>
  <si>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</si>
  <si>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</si>
  <si>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</si>
  <si>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</si>
  <si>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</si>
  <si>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</si>
  <si>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</si>
  <si>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</si>
  <si>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</si>
  <si>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</si>
  <si>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</si>
  <si>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</si>
  <si>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</si>
  <si>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</si>
  <si>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</si>
  <si>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</si>
  <si>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</si>
  <si>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</si>
  <si>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</si>
  <si>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</si>
  <si>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</si>
  <si>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</si>
  <si>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</si>
  <si>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</si>
  <si>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</si>
  <si>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</si>
  <si>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</si>
  <si>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</si>
  <si>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</si>
  <si>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</si>
  <si>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</si>
  <si>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</si>
  <si>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</si>
  <si>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</si>
  <si>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</si>
  <si>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</si>
  <si>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</si>
  <si>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</si>
  <si>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</si>
  <si>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</si>
  <si>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</si>
  <si>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</si>
  <si>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</si>
  <si>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</si>
  <si>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</si>
  <si>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</si>
  <si>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</si>
  <si>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</si>
  <si>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</si>
  <si>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</si>
  <si>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</si>
  <si>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</si>
  <si>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</si>
  <si>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</si>
  <si>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</si>
  <si>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</si>
  <si>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</si>
  <si>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</si>
  <si>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</si>
  <si>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</si>
  <si>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</si>
  <si>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</si>
  <si>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</si>
  <si>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</si>
  <si>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</si>
  <si>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</si>
  <si>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</si>
  <si>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</si>
  <si>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</si>
  <si>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</si>
  <si>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</si>
  <si>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</si>
  <si>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</si>
  <si>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</si>
  <si>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</si>
  <si>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</si>
  <si>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</si>
  <si>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</si>
  <si>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</si>
  <si>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</si>
  <si>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</si>
  <si>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</si>
  <si>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</si>
  <si>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</si>
  <si>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</si>
  <si>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</si>
  <si>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</si>
  <si>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</si>
  <si>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</si>
  <si>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</si>
  <si>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</si>
  <si>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</si>
  <si>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</si>
  <si>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t>
  </si>
  <si>
    <t>2,3</t>
  </si>
  <si>
    <t xml:space="preserve"> T1annual_count </t>
  </si>
  <si>
    <t xml:space="preserve"> T2annual_count </t>
  </si>
  <si>
    <t xml:space="preserve"> T3annual_count </t>
  </si>
  <si>
    <t>Linear Trend For Rural Time 1</t>
  </si>
  <si>
    <t>Linear Trend For Urban Time 1</t>
  </si>
  <si>
    <t>Column H</t>
  </si>
  <si>
    <t>Column Y</t>
  </si>
  <si>
    <t>Column AP</t>
  </si>
  <si>
    <t>b</t>
  </si>
  <si>
    <t>(3,b)</t>
  </si>
  <si>
    <t>(b)</t>
  </si>
  <si>
    <t>r</t>
  </si>
  <si>
    <t>u</t>
  </si>
  <si>
    <t>Crude Proportion of Diabetics who had an Eye Exam by Regions, 2012/13, 2017/18 &amp; 2022/23 (ref), per 100(diabetics, age 19+)</t>
  </si>
  <si>
    <t>(1,2,3,a,b)</t>
  </si>
  <si>
    <t>(a,b)</t>
  </si>
  <si>
    <t>(1,2)</t>
  </si>
  <si>
    <t>(2,3)</t>
  </si>
  <si>
    <t>(1,2,b)</t>
  </si>
  <si>
    <t>(2,b)</t>
  </si>
  <si>
    <t>(1,3)</t>
  </si>
  <si>
    <t>(1,a)</t>
  </si>
  <si>
    <t>(1,3,a)</t>
  </si>
  <si>
    <t>(2,3,b)</t>
  </si>
  <si>
    <t>(1,2,3,b)</t>
  </si>
  <si>
    <t>(1,a,b)</t>
  </si>
  <si>
    <t>(1,2,3,a)</t>
  </si>
  <si>
    <t>(1,2,a)</t>
  </si>
  <si>
    <t>(2,3,a)</t>
  </si>
  <si>
    <t>Crude Proportion of Diabetics who had an Eye Exam by Income Quintile, 2008-2012(ref), 2012/13, 2017/18, &amp; 2022/23, per 100 (age 19+)</t>
  </si>
  <si>
    <t>1,2,3</t>
  </si>
  <si>
    <t>1,2</t>
  </si>
  <si>
    <t>Count and percent of residents (age 19+) with diabetes who had an eye exam</t>
  </si>
  <si>
    <t>Count
(2012/13)</t>
  </si>
  <si>
    <t>Count
(2017/18)</t>
  </si>
  <si>
    <t>Count
(2022/23)</t>
  </si>
  <si>
    <t>Crude percent of residents (age 19+) with diabetes who had an eye exam</t>
  </si>
  <si>
    <t>Crude Percent
(2012/13)</t>
  </si>
  <si>
    <t>Crude Percent
(2017/18)</t>
  </si>
  <si>
    <t>Crude Percent
(2022/23)</t>
  </si>
  <si>
    <t xml:space="preserve">date:  November 28, 2024 </t>
  </si>
  <si>
    <t>Community Area</t>
  </si>
  <si>
    <t>Neighborhood Cluster</t>
  </si>
  <si>
    <t>District</t>
  </si>
  <si>
    <t>Health Region</t>
  </si>
  <si>
    <t>If you require this document in a different accessible format, please contact us: by phone at 204-789-3819 or by email at info@cpe.umanitoba.ca.</t>
  </si>
  <si>
    <t>End of worksheet</t>
  </si>
  <si>
    <t xml:space="preserve">Diabetes Care: Eye Examination Counts and Crude Percents by Winnipeg Community Area, 2012/13, 2017/18, and 2022/23
</t>
  </si>
  <si>
    <t xml:space="preserve">Diabetes Care: Eye Examination Counts and Crude Percents by Health Region, 2012/13, 2017/18, and 2022/23
</t>
  </si>
  <si>
    <t xml:space="preserve">Diabetes Care: Eye Examination Counts and Crude Percents by Winnipeg Neighbourhood Cluster, 2012/13, 2017/18, and 2022/23
</t>
  </si>
  <si>
    <t xml:space="preserve">Diabetes Care: Eye Examination Counts and Crude Percents by District in Southern Health-Santé Sud, 2012/13, 2017/18, and 2022/23
</t>
  </si>
  <si>
    <t xml:space="preserve">Diabetes Care: Eye Examination Counts and Crude Percents by District in Interlake-Eastern RHA, 2012/13, 2017/18, and 2022/23
</t>
  </si>
  <si>
    <t xml:space="preserve">Diabetes Care: Eye Examination Counts and Crude Percents by District in Prairie Mountain, 2012/13, 2017/18, and 2022/23
</t>
  </si>
  <si>
    <t xml:space="preserve">Diabetes Care: Eye Examination Counts and Crude Percents by District in Northern Health Region, 2012/13, 2017/18, and 2022/23
</t>
  </si>
  <si>
    <t>bold = statistically significant</t>
  </si>
  <si>
    <t xml:space="preserve">Statistical Tests for the Percent of Diabetics Receiving an Eye Examination by Income Quintile, 2012/13, 2017/18, and 2022/23
</t>
  </si>
  <si>
    <t xml:space="preserve">Percents of Diabetics Receiving an Eye Examination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</si>
</sst>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8">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0"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1" fontId="42" fillId="0" borderId="0" xfId="43" applyNumberFormat="1" applyFont="1" applyAlignment="1">
      <alignment vertical="center"/>
    </xf>
    <xf numFmtId="49" fontId="44" fillId="35" borderId="21" xfId="97" applyBorder="1">
      <alignment horizontal="left" vertical="center" indent="1"/>
    </xf>
    <xf numFmtId="3" fontId="44" fillId="35" borderId="22" xfId="104" quotePrefix="1" applyBorder="1">
      <alignment horizontal="right" vertical="center" indent="3"/>
    </xf>
    <xf numFmtId="2" fontId="44" fillId="35" borderId="22" xfId="105" quotePrefix="1"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2" fontId="44" fillId="35" borderId="26" xfId="105"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3" fontId="44" fillId="35" borderId="22" xfId="105" quotePrefix="1" applyNumberFormat="1" applyBorder="1">
      <alignment horizontal="right" vertical="center" indent="3"/>
    </xf>
    <xf numFmtId="4" fontId="44" fillId="35" borderId="22" xfId="105" quotePrefix="1" applyNumberFormat="1" applyBorder="1">
      <alignment horizontal="right" vertical="center" indent="3"/>
    </xf>
    <xf numFmtId="4" fontId="44" fillId="35" borderId="26" xfId="104" quotePrefix="1" applyNumberFormat="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1"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1" fillId="0" borderId="0" xfId="0" applyFont="1" applyAlignment="1">
      <alignment horizontal="center"/>
    </xf>
    <xf numFmtId="1" fontId="1" fillId="0" borderId="0" xfId="0" applyNumberFormat="1" applyFont="1" applyAlignment="1">
      <alignment horizontal="lef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0" fontId="37" fillId="0" borderId="0" xfId="100">
      <alignment vertic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01">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00"/>
      <tableStyleElement type="headerRow" dxfId="99"/>
      <tableStyleElement type="totalRow" dxfId="98"/>
      <tableStyleElement type="firstColumn" dxfId="97"/>
      <tableStyleElement type="firstRowStripe" dxfId="96"/>
      <tableStyleElement type="secondRowStripe" dxfId="95"/>
      <tableStyleElement type="firstHeaderCell" dxfId="94"/>
      <tableStyleElement type="lastHeaderCell" dxfId="93"/>
      <tableStyleElement type="firstTotalCell" dxfId="92"/>
      <tableStyleElement type="lastTotalCell" dxfId="91"/>
    </tableStyle>
    <tableStyle name="Dark Teal 4 -no total" pivot="0" count="7" xr9:uid="{715E95E6-B84B-410A-991C-67C9DAE55875}">
      <tableStyleElement type="wholeTable" dxfId="90"/>
      <tableStyleElement type="headerRow" dxfId="89"/>
      <tableStyleElement type="firstColumn" dxfId="88"/>
      <tableStyleElement type="firstRowStripe" dxfId="87"/>
      <tableStyleElement type="secondRowStripe" dxfId="86"/>
      <tableStyleElement type="firstHeaderCell" dxfId="85"/>
      <tableStyleElement type="lastHeaderCell" dxfId="8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8768526249475103E-2"/>
          <c:w val="0.57489565783472929"/>
          <c:h val="0.72221498190956168"/>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(b)</c:v>
                  </c:pt>
                  <c:pt idx="2">
                    <c:v>Prairie Mountain Health (1,2,3,a,b)</c:v>
                  </c:pt>
                  <c:pt idx="3">
                    <c:v>Interlake-Eastern RHA (a,b)</c:v>
                  </c:pt>
                  <c:pt idx="4">
                    <c:v>Winnipeg RHA (1,2,3,a,b)</c:v>
                  </c:pt>
                  <c:pt idx="5">
                    <c:v>Southern Health-Santé Sud (1,2,3,a,b)</c:v>
                  </c:pt>
                </c:lvl>
                <c:lvl>
                  <c:pt idx="0">
                    <c:v>   </c:v>
                  </c:pt>
                </c:lvl>
              </c:multiLvlStrCache>
            </c:multiLvlStrRef>
          </c:cat>
          <c:val>
            <c:numRef>
              <c:f>'Graph Data'!$H$6:$H$11</c:f>
              <c:numCache>
                <c:formatCode>0.00</c:formatCode>
                <c:ptCount val="6"/>
                <c:pt idx="0">
                  <c:v>37.982769158000004</c:v>
                </c:pt>
                <c:pt idx="1">
                  <c:v>38.310054653999998</c:v>
                </c:pt>
                <c:pt idx="2">
                  <c:v>42.213035955000002</c:v>
                </c:pt>
                <c:pt idx="3">
                  <c:v>38.096072931000002</c:v>
                </c:pt>
                <c:pt idx="4">
                  <c:v>36.523873270999999</c:v>
                </c:pt>
                <c:pt idx="5">
                  <c:v>40.018607897000003</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(b)</c:v>
                  </c:pt>
                  <c:pt idx="2">
                    <c:v>Prairie Mountain Health (1,2,3,a,b)</c:v>
                  </c:pt>
                  <c:pt idx="3">
                    <c:v>Interlake-Eastern RHA (a,b)</c:v>
                  </c:pt>
                  <c:pt idx="4">
                    <c:v>Winnipeg RHA (1,2,3,a,b)</c:v>
                  </c:pt>
                  <c:pt idx="5">
                    <c:v>Southern Health-Santé Sud (1,2,3,a,b)</c:v>
                  </c:pt>
                </c:lvl>
                <c:lvl>
                  <c:pt idx="0">
                    <c:v>   </c:v>
                  </c:pt>
                </c:lvl>
              </c:multiLvlStrCache>
            </c:multiLvlStrRef>
          </c:cat>
          <c:val>
            <c:numRef>
              <c:f>'Graph Data'!$G$6:$G$11</c:f>
              <c:numCache>
                <c:formatCode>0.00</c:formatCode>
                <c:ptCount val="6"/>
                <c:pt idx="0">
                  <c:v>40.272167687</c:v>
                </c:pt>
                <c:pt idx="1">
                  <c:v>39.976667315</c:v>
                </c:pt>
                <c:pt idx="2">
                  <c:v>44.254541545999999</c:v>
                </c:pt>
                <c:pt idx="3">
                  <c:v>40.364934015999999</c:v>
                </c:pt>
                <c:pt idx="4">
                  <c:v>38.744412269000001</c:v>
                </c:pt>
                <c:pt idx="5">
                  <c:v>43.154282512999998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(b)</c:v>
                  </c:pt>
                  <c:pt idx="2">
                    <c:v>Prairie Mountain Health (1,2,3,a,b)</c:v>
                  </c:pt>
                  <c:pt idx="3">
                    <c:v>Interlake-Eastern RHA (a,b)</c:v>
                  </c:pt>
                  <c:pt idx="4">
                    <c:v>Winnipeg RHA (1,2,3,a,b)</c:v>
                  </c:pt>
                  <c:pt idx="5">
                    <c:v>Southern Health-Santé Sud (1,2,3,a,b)</c:v>
                  </c:pt>
                </c:lvl>
                <c:lvl>
                  <c:pt idx="0">
                    <c:v>   </c:v>
                  </c:pt>
                </c:lvl>
              </c:multiLvlStrCache>
            </c:multiLvlStrRef>
          </c:cat>
          <c:val>
            <c:numRef>
              <c:f>'Graph Data'!$F$6:$F$11</c:f>
              <c:numCache>
                <c:formatCode>0.00</c:formatCode>
                <c:ptCount val="6"/>
                <c:pt idx="0">
                  <c:v>38.519935039000003</c:v>
                </c:pt>
                <c:pt idx="1">
                  <c:v>39.399669109000001</c:v>
                </c:pt>
                <c:pt idx="2">
                  <c:v>42.118665647999997</c:v>
                </c:pt>
                <c:pt idx="3">
                  <c:v>37.857733664000001</c:v>
                </c:pt>
                <c:pt idx="4">
                  <c:v>37.095678902000003</c:v>
                </c:pt>
                <c:pt idx="5">
                  <c:v>41.478841871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294030059270202"/>
          <c:y val="0.10710936643445153"/>
          <c:w val="0.1849475202549537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4985909910432466"/>
          <c:w val="0.8661362333747884"/>
          <c:h val="0.50373641140161352"/>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38.872682789000002</c:v>
                </c:pt>
                <c:pt idx="1">
                  <c:v>40.18800169</c:v>
                </c:pt>
                <c:pt idx="2">
                  <c:v>42.931213272999997</c:v>
                </c:pt>
                <c:pt idx="3">
                  <c:v>39.041781336</c:v>
                </c:pt>
                <c:pt idx="4">
                  <c:v>41.788807462000001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40.255022611000001</c:v>
                </c:pt>
                <c:pt idx="1">
                  <c:v>43.022177249000002</c:v>
                </c:pt>
                <c:pt idx="2">
                  <c:v>43.301272709999999</c:v>
                </c:pt>
                <c:pt idx="3">
                  <c:v>43.817567568000001</c:v>
                </c:pt>
                <c:pt idx="4">
                  <c:v>43.434210526000001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40.707780018000001</c:v>
                </c:pt>
                <c:pt idx="1">
                  <c:v>37.372367011999998</c:v>
                </c:pt>
                <c:pt idx="2">
                  <c:v>41.679845370000002</c:v>
                </c:pt>
                <c:pt idx="3">
                  <c:v>41.471019808999998</c:v>
                </c:pt>
                <c:pt idx="4">
                  <c:v>39.867535519999997</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2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25449741928192"/>
          <c:y val="0.47183287171976429"/>
          <c:w val="0.22611375880646495"/>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5217296732936"/>
          <c:w val="0.8661362333747884"/>
          <c:h val="0.48532552215503444"/>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32.688098494999998</c:v>
                </c:pt>
                <c:pt idx="1">
                  <c:v>37.146619162</c:v>
                </c:pt>
                <c:pt idx="2">
                  <c:v>38.851802403000001</c:v>
                </c:pt>
                <c:pt idx="3">
                  <c:v>40.357443623000002</c:v>
                </c:pt>
                <c:pt idx="4">
                  <c:v>42.113928219000002</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34.498296516000003</c:v>
                </c:pt>
                <c:pt idx="1">
                  <c:v>37.869858809</c:v>
                </c:pt>
                <c:pt idx="2">
                  <c:v>41.735432271000001</c:v>
                </c:pt>
                <c:pt idx="3">
                  <c:v>41.859639153000003</c:v>
                </c:pt>
                <c:pt idx="4">
                  <c:v>42.289263531000003</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32.575616998000001</c:v>
                </c:pt>
                <c:pt idx="1">
                  <c:v>36.346029696999999</c:v>
                </c:pt>
                <c:pt idx="2">
                  <c:v>38.353531578999998</c:v>
                </c:pt>
                <c:pt idx="3">
                  <c:v>38.798215050000003</c:v>
                </c:pt>
                <c:pt idx="4">
                  <c:v>41.366124315999997</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50"/>
          <c:min val="2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1872700272513779"/>
          <c:y val="0.46423703252563042"/>
          <c:w val="0.23209462005048412"/>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diabetes care: eye examinations by Manitoba health region for the years 2012/13, 2017/18, and 2022/23. Values represent the crude percent of residents aged 19 and older with diabetes who had an eye exam.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0.11588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7261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10.3: Diabetes Care: Eye Examinations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19+) with diabetes who had an eye exam</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diabetes care: eye examinations by rural income quintile, 2012/13, 2017/18, and 2022/23, based on crude percent of residents 19 and older with diabetes who had an eye exam.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0.11602</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48006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Diabetes Care: Eye Examinations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19+) with diabetes who had an eye exam</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diabetes care: eye examinations by urban income quintile, 2012/13, 2017/18, and 2022/23, based on crude percent of residents 19 and older with diabetes who had an eye exam.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dr:relSizeAnchor xmlns:cdr="http://schemas.openxmlformats.org/drawingml/2006/chartDrawing">
    <cdr:from>
      <cdr:x>0.00181</cdr:x>
      <cdr:y>0</cdr:y>
    </cdr:from>
    <cdr:to>
      <cdr:x>1</cdr:x>
      <cdr:y>0.11602</cdr:y>
    </cdr:to>
    <cdr:sp macro="" textlink="">
      <cdr:nvSpPr>
        <cdr:cNvPr id="3" name="TextBox 1">
          <a:extLst xmlns:a="http://schemas.openxmlformats.org/drawingml/2006/main">
            <a:ext uri="{FF2B5EF4-FFF2-40B4-BE49-F238E27FC236}">
              <a16:creationId xmlns:a16="http://schemas.microsoft.com/office/drawing/2014/main" id="{EF868EAF-95A8-8234-7AEE-FF7C931CB398}"/>
            </a:ext>
          </a:extLst>
        </cdr:cNvPr>
        <cdr:cNvSpPr txBox="1"/>
      </cdr:nvSpPr>
      <cdr:spPr>
        <a:xfrm xmlns:a="http://schemas.openxmlformats.org/drawingml/2006/main">
          <a:off x="11530" y="0"/>
          <a:ext cx="6358790" cy="48005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Diabetes Care: Eye Examinations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(age 19+) with diabetes who had an eye exam</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_2_2" connectionId="1" xr16:uid="{7740E891-4000-4A38-8223-8EEA2D7E578E}"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8690DCB5-32EC-4DDD-BA56-BBBF9C2F5B9C}"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D8168665-D6D5-437F-BFE6-71980EE442BB}"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2_2" connectionId="5" xr16:uid="{E114FC60-182C-4E70-AD70-132C16AACC3B}"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2_2" connectionId="6" xr16:uid="{82DB6573-DD27-463A-A763-CE7FD48D0F8B}"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00257AE6-D0B6-4093-918B-4905A0C0DBF1}"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th_Feb_5_2013hjp_2_2" connectionId="3" xr16:uid="{94157C64-1B9B-4933-97D4-877828820D05}"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pci_Feb_5_2013hjp_1_2" connectionId="7" xr16:uid="{E1ED4768-C2D7-4FC1-8722-431CB2E68C90}"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D07880F2-0DE5-4727-94F1-D239B200BE3B}"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ementia_Feb_12_2013hjp_1_2" connectionId="4" xr16:uid="{7EE8ABFA-45A8-4813-9BC3-86528E8D3793}"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F30EBC72-360B-4EBA-B268-8C3ED4EB4162}"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02D38B63-9206-4B72-B783-DFA88D1CCF40}"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cath_Feb_5_2013hjp_1_2" connectionId="3" xr16:uid="{CB24108B-FE3D-487D-9243-ABD240AB2AC3}"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knee_replace_Feb_5_2013hjp_2_1" connectionId="6" xr16:uid="{407E6FF9-45BA-454C-A386-12C17B451C71}"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EEB48E2F-F32D-4EA2-BC92-4E4FFF6C5D3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_2_1" connectionId="7" xr16:uid="{67FBEC83-D027-4C8B-B82A-6DEA53C720D8}"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cabg_Feb_5_2013hjp_1_2_2" connectionId="2" xr16:uid="{EFE1EF20-D0BF-4D16-B37E-17374E5D23A1}"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88CA8E82-EAA0-4BEF-B379-9D436C69B787}"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10F6DDEA-B9FB-4557-A596-EC79345176B8}"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A6EDDD02-5703-4A9B-B8AB-A4AE5E841C0D}"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dementia_Feb_12_2013hjp_2_1" connectionId="4" xr16:uid="{5B98B298-5FB0-4F70-B290-EE09B91A386A}"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F2738A58-22C5-483E-9BBB-36E587F10D3D}"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pci_Feb_5_2013hjp_2_2" connectionId="7" xr16:uid="{98F7B261-0120-417B-BC75-8193BDD5CCFE}"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hip_replace_Feb_5_2013hjp_2_1" connectionId="5" xr16:uid="{64646D37-645B-4E21-807D-E0A724F4B6AD}"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cath_Feb_5_2013hjp_2_1" connectionId="3" xr16:uid="{7325B2ED-6673-491B-876E-C370EA518F73}"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knee_replace_Feb_5_2013hjp_1_2" connectionId="6" xr16:uid="{83785C4B-3C41-48FF-AB1D-15C424B22CDF}" autoFormatId="16" applyNumberFormats="0" applyBorderFormats="0" applyFontFormats="1" applyPatternFormats="1" applyAlignmentFormats="0" applyWidthHeightFormats="0"/>
</file>

<file path=xl/queryTables/queryTable43.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3C6F2D2E-2F26-4A1F-BDA8-7E64191B6B4D}" autoFormatId="16" applyNumberFormats="0" applyBorderFormats="0" applyFontFormats="1" applyPatternFormats="1" applyAlignmentFormats="0" applyWidthHeightFormats="0"/>
</file>

<file path=xl/queryTables/queryTable44.xml><?xml version="1.0" encoding="utf-8"?>
<queryTable xmlns="http://schemas.openxmlformats.org/spreadsheetml/2006/main" xmlns:mc="http://schemas.openxmlformats.org/markup-compatibility/2006" xmlns:xr16="http://schemas.microsoft.com/office/spreadsheetml/2017/revision16" mc:Ignorable="xr16" name="dementia_Feb_12_2013hjp_2_2" connectionId="4" xr16:uid="{8D111BC7-4F0E-4477-92C7-0C31931BFB77}" autoFormatId="16" applyNumberFormats="0" applyBorderFormats="0" applyFontFormats="1" applyPatternFormats="1" applyAlignmentFormats="0" applyWidthHeightFormats="0"/>
</file>

<file path=xl/queryTables/queryTable45.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46.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47.xml><?xml version="1.0" encoding="utf-8"?>
<queryTable xmlns="http://schemas.openxmlformats.org/spreadsheetml/2006/main" xmlns:mc="http://schemas.openxmlformats.org/markup-compatibility/2006" xmlns:xr16="http://schemas.microsoft.com/office/spreadsheetml/2017/revision16" mc:Ignorable="xr16" name="ambvis_rates_Feb_5_2013hjp_1_2" connectionId="1" xr16:uid="{24D45FA8-4657-4D3D-A21A-CE5BA5447AAD}" autoFormatId="16" applyNumberFormats="0" applyBorderFormats="0" applyFontFormats="1" applyPatternFormats="1" applyAlignmentFormats="0" applyWidthHeightFormats="0"/>
</file>

<file path=xl/queryTables/queryTable48.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2F6E310E-3079-4501-A046-E59DA0FA9205}" autoFormatId="16" applyNumberFormats="0" applyBorderFormats="0" applyFontFormats="1" applyPatternFormats="1" applyAlignmentFormats="0" applyWidthHeightFormats="0"/>
</file>

<file path=xl/queryTables/queryTable49.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32CBDAA3-A524-4865-ABC0-CB249592E225}"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9320AEDC-4A07-4D37-8BBC-B4AB486921EE}" autoFormatId="16" applyNumberFormats="0" applyBorderFormats="0" applyFontFormats="1" applyPatternFormats="1" applyAlignmentFormats="0" applyWidthHeightFormats="0"/>
</file>

<file path=xl/queryTables/queryTable50.xml><?xml version="1.0" encoding="utf-8"?>
<queryTable xmlns="http://schemas.openxmlformats.org/spreadsheetml/2006/main" xmlns:mc="http://schemas.openxmlformats.org/markup-compatibility/2006" xmlns:xr16="http://schemas.microsoft.com/office/spreadsheetml/2017/revision16" mc:Ignorable="xr16" name="ambvis_rates_Feb_5_2013hjp_2_1" connectionId="1" xr16:uid="{841A6F97-1ADF-41DA-B351-3A3149F5E950}" autoFormatId="16" applyNumberFormats="0" applyBorderFormats="0" applyFontFormats="1" applyPatternFormats="1" applyAlignmentFormats="0" applyWidthHeightFormats="0"/>
</file>

<file path=xl/queryTables/queryTable51.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52.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53.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3792601F-0283-4C06-9E4D-4343E41F8BA1}" autoFormatId="16" applyNumberFormats="0" applyBorderFormats="0" applyFontFormats="1" applyPatternFormats="1" applyAlignmentFormats="0" applyWidthHeightFormats="0"/>
</file>

<file path=xl/queryTables/queryTable54.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3F50102A-AD7B-41A0-9EC7-249F1AB7CA40}" autoFormatId="16" applyNumberFormats="0" applyBorderFormats="0" applyFontFormats="1" applyPatternFormats="1" applyAlignmentFormats="0" applyWidthHeightFormats="0"/>
</file>

<file path=xl/queryTables/queryTable55.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56.xml><?xml version="1.0" encoding="utf-8"?>
<queryTable xmlns="http://schemas.openxmlformats.org/spreadsheetml/2006/main" xmlns:mc="http://schemas.openxmlformats.org/markup-compatibility/2006" xmlns:xr16="http://schemas.microsoft.com/office/spreadsheetml/2017/revision16" mc:Ignorable="xr16" name="cabg_Feb_5_2013hjp_1_2_1" connectionId="2" xr16:uid="{FD5D4664-F3E8-4E43-B448-C6953F6AECD3}" autoFormatId="16" applyNumberFormats="0" applyBorderFormats="0" applyFontFormats="1" applyPatternFormats="1" applyAlignmentFormats="0" applyWidthHeightFormats="0"/>
</file>

<file path=xl/queryTables/queryTable57.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58.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8E970218-EDFA-4CED-B251-9AB92C88BD54}" autoFormatId="16" applyNumberFormats="0" applyBorderFormats="0" applyFontFormats="1" applyPatternFormats="1" applyAlignmentFormats="0" applyWidthHeightFormats="0"/>
</file>

<file path=xl/queryTables/queryTable59.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0CBDD131-FCBB-49BF-9BB3-7EA869F7E2A7}"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E36AB53-1819-46CD-B520-CF0A3015273F}" autoFormatId="16" applyNumberFormats="0" applyBorderFormats="0" applyFontFormats="1" applyPatternFormats="1" applyAlignmentFormats="0" applyWidthHeightFormats="0"/>
</file>

<file path=xl/queryTables/queryTable60.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FC40F4CB-D879-4D4A-B724-6F2AD6C6605B}" autoFormatId="16" applyNumberFormats="0" applyBorderFormats="0" applyFontFormats="1" applyPatternFormats="1" applyAlignmentFormats="0" applyWidthHeightFormats="0"/>
</file>

<file path=xl/queryTables/queryTable61.xml><?xml version="1.0" encoding="utf-8"?>
<queryTable xmlns="http://schemas.openxmlformats.org/spreadsheetml/2006/main" xmlns:mc="http://schemas.openxmlformats.org/markup-compatibility/2006" xmlns:xr16="http://schemas.microsoft.com/office/spreadsheetml/2017/revision16" mc:Ignorable="xr16" name="cabg_Feb_5_2013hjp_1_1_2" connectionId="2" xr16:uid="{B95B99A2-5D26-4FB9-BB1D-FC0718BD0132}" autoFormatId="16" applyNumberFormats="0" applyBorderFormats="0" applyFontFormats="1" applyPatternFormats="1" applyAlignmentFormats="0" applyWidthHeightFormats="0"/>
</file>

<file path=xl/queryTables/queryTable6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63.xml><?xml version="1.0" encoding="utf-8"?>
<queryTable xmlns="http://schemas.openxmlformats.org/spreadsheetml/2006/main" xmlns:mc="http://schemas.openxmlformats.org/markup-compatibility/2006" xmlns:xr16="http://schemas.microsoft.com/office/spreadsheetml/2017/revision16" mc:Ignorable="xr16" name="hip_replace_Feb_5_2013hjp_1_2" connectionId="5" xr16:uid="{7336F9A4-64C1-45DF-8A46-13FCDCEBB1F6}"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G9" totalsRowShown="0" headerRowDxfId="83" dataDxfId="81" headerRowBorderDxfId="82" tableBorderDxfId="80">
  <tableColumns count="7">
    <tableColumn id="1" xr3:uid="{13204934-9070-47FA-BCE4-2E126490146A}" name="Health Region" dataDxfId="79"/>
    <tableColumn id="2" xr3:uid="{9D13B654-D55D-4E61-A4A1-B01F394BFA69}" name="Count_x000a_(2012/13)" dataDxfId="78"/>
    <tableColumn id="3" xr3:uid="{E609746C-577D-448D-A2D5-107C5EC3FC4F}" name="Crude Percent_x000a_(2012/13)" dataDxfId="77"/>
    <tableColumn id="4" xr3:uid="{E905B87B-6CF6-472D-A463-4DD4DF0F4579}" name="Count_x000a_(2017/18)" dataDxfId="76"/>
    <tableColumn id="5" xr3:uid="{42AC696E-0C0F-41CD-87FE-48FEB719A977}" name="Crude Percent_x000a_(2017/18)" dataDxfId="75"/>
    <tableColumn id="6" xr3:uid="{98A3EF03-EBD3-4B5B-968D-B7D8D08DA0B7}" name="Count_x000a_(2022/23)" dataDxfId="74"/>
    <tableColumn id="7" xr3:uid="{207C225F-DEFE-422A-B44A-EF5A1D5B5E9B}" name="Crude Percent_x000a_(2022/23)" dataDxfId="73"/>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G19" totalsRowShown="0" headerRowDxfId="72" dataDxfId="70" headerRowBorderDxfId="71">
  <tableColumns count="7">
    <tableColumn id="1" xr3:uid="{15A105A5-4238-4990-8FB1-1EC9064EAAF7}" name="Community Area" dataDxfId="69"/>
    <tableColumn id="2" xr3:uid="{F5CE2107-3ABF-4A5E-AE61-0FE7D317DBE0}" name="Count_x000a_(2012/13)" dataDxfId="68"/>
    <tableColumn id="3" xr3:uid="{6986163F-37F9-4C51-B8BF-49EF97C8AA8E}" name="Crude Percent_x000a_(2012/13)" dataDxfId="67"/>
    <tableColumn id="4" xr3:uid="{17D3DE66-4D16-4579-9390-FCE7DFAD63F4}" name="Count_x000a_(2017/18)" dataDxfId="66" dataCellStyle="Data - counts"/>
    <tableColumn id="5" xr3:uid="{CB9FD7DB-67DB-469A-B19C-D7838272F54A}" name="Crude Percent_x000a_(2017/18)" dataDxfId="65"/>
    <tableColumn id="6" xr3:uid="{DE6F0234-9AFC-4F7C-B44E-7E3EF1DFD886}" name="Count_x000a_(2022/23)" dataDxfId="64" dataCellStyle="Data - counts"/>
    <tableColumn id="7" xr3:uid="{DEF3260F-6C20-44F1-A215-7DE7E706528E}" name="Crude Percent_x000a_(2022/23)" dataDxfId="63"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G31" totalsRowShown="0" headerRowDxfId="62" dataDxfId="60" headerRowBorderDxfId="61">
  <tableColumns count="7">
    <tableColumn id="1" xr3:uid="{27D782E4-64EA-42E7-BDD9-167ABC660053}" name="Neighborhood Cluster" dataDxfId="59"/>
    <tableColumn id="2" xr3:uid="{6FB7B7CC-1568-4FBA-8C8A-C3673B0E71C4}" name="Count_x000a_(2012/13)" dataDxfId="58"/>
    <tableColumn id="3" xr3:uid="{799AD68C-F0F9-49AB-810E-8A8E76B68BB8}" name="Crude Percent_x000a_(2012/13)" dataDxfId="57"/>
    <tableColumn id="4" xr3:uid="{9B3EB30E-4811-4C2F-87EE-547A53BB9DF3}" name="Count_x000a_(2017/18)" dataDxfId="56" dataCellStyle="Data - counts"/>
    <tableColumn id="5" xr3:uid="{0F12AD61-6D7D-4366-8714-6875C0A34F39}" name="Crude Percent_x000a_(2017/18)" dataDxfId="55"/>
    <tableColumn id="6" xr3:uid="{43E0FA13-9B54-44D6-B201-10E3B3EA5D72}" name="Count_x000a_(2022/23)" dataDxfId="54" dataCellStyle="Data - counts"/>
    <tableColumn id="7" xr3:uid="{C517B006-E5E4-45CE-8275-34DFC91A1A27}" name="Crude Percent_x000a_(2022/23)" dataDxfId="53"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G28" totalsRowShown="0" headerRowDxfId="52" dataDxfId="50" headerRowBorderDxfId="51">
  <tableColumns count="7">
    <tableColumn id="1" xr3:uid="{56E8EF34-C172-47DD-9A69-8731AF4BEA3C}" name="District" dataDxfId="49"/>
    <tableColumn id="2" xr3:uid="{2C3FE038-D845-4E55-81E9-9689AAFF2A87}" name="Count_x000a_(2012/13)" dataDxfId="48"/>
    <tableColumn id="3" xr3:uid="{BA0D3DA2-FE1B-492A-B643-3CFEFEDAF728}" name="Crude Percent_x000a_(2012/13)" dataDxfId="47"/>
    <tableColumn id="4" xr3:uid="{65A87695-A081-48FE-8DE3-008DDF3ABE7B}" name="Count_x000a_(2017/18)" dataDxfId="46"/>
    <tableColumn id="5" xr3:uid="{94433568-4669-42E6-80A7-30B3ED87FD6E}" name="Crude Percent_x000a_(2017/18)" dataDxfId="45"/>
    <tableColumn id="6" xr3:uid="{F9BAEEB1-906A-4FDA-B891-D116C64ECB71}" name="Count_x000a_(2022/23)" dataDxfId="44"/>
    <tableColumn id="7" xr3:uid="{0CF98AB4-2418-42C1-BA44-73FF78F5589D}" name="Crude Percent_x000a_(2022/23)" dataDxfId="43"/>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G20" totalsRowShown="0" headerRowDxfId="42" dataDxfId="40" headerRowBorderDxfId="41">
  <tableColumns count="7">
    <tableColumn id="1" xr3:uid="{F950CF07-5D56-45EA-9912-AE960FEF62C5}" name="District" dataDxfId="39"/>
    <tableColumn id="2" xr3:uid="{D577F4E8-AFD3-4919-A21A-04C97EBB4CD7}" name="Count_x000a_(2012/13)" dataDxfId="38"/>
    <tableColumn id="3" xr3:uid="{E7B9AA8C-BAA1-45C8-B8D1-E513DF08F7CD}" name="Crude Percent_x000a_(2012/13)" dataDxfId="37"/>
    <tableColumn id="4" xr3:uid="{AA22EA7D-5DC0-4F3A-8ECA-5325860C71C2}" name="Count_x000a_(2017/18)" dataDxfId="36"/>
    <tableColumn id="5" xr3:uid="{8961EBF3-9061-40CF-8EED-1A80E878AA94}" name="Crude Percent_x000a_(2017/18)" dataDxfId="35"/>
    <tableColumn id="6" xr3:uid="{5AE41F3B-C96C-4164-9A3A-D1DA1E86C419}" name="Count_x000a_(2022/23)" dataDxfId="34"/>
    <tableColumn id="7" xr3:uid="{CC94DDF7-9E48-4746-955D-E442C96C3982}" name="Crude Percent_x000a_(2022/23)" dataDxfId="33"/>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G22" totalsRowShown="0" headerRowDxfId="32" dataDxfId="30" headerRowBorderDxfId="31">
  <tableColumns count="7">
    <tableColumn id="1" xr3:uid="{FE5F8FC8-159A-4DF3-B7D2-2F19ED803D96}" name="District" dataDxfId="29"/>
    <tableColumn id="2" xr3:uid="{0C48451A-9843-46CF-881D-DCD2932FAB8E}" name="Count_x000a_(2012/13)" dataDxfId="28"/>
    <tableColumn id="3" xr3:uid="{26BCE2F9-001A-4F33-B3FE-6D6410B9F6A9}" name="Crude Percent_x000a_(2012/13)" dataDxfId="27"/>
    <tableColumn id="4" xr3:uid="{ACE4089F-A593-4169-8211-DB959B0A7642}" name="Count_x000a_(2017/18)" dataDxfId="26"/>
    <tableColumn id="5" xr3:uid="{BBAF5251-1946-45AA-B1BE-33DD00E61DDF}" name="Crude Percent_x000a_(2017/18)" dataDxfId="25"/>
    <tableColumn id="6" xr3:uid="{2EBEEC92-8AF4-4122-8D62-E2CACC3843A9}" name="Count_x000a_(2022/23)" dataDxfId="24"/>
    <tableColumn id="7" xr3:uid="{EE37DAC4-2A3A-4DD3-9407-19801A4F6813}" name="Crude Percent_x000a_(2022/23)" dataDxfId="23"/>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G20" totalsRowShown="0" headerRowDxfId="22" dataDxfId="20" headerRowBorderDxfId="21">
  <tableColumns count="7">
    <tableColumn id="1" xr3:uid="{6E1F500A-8750-4D61-92EF-BE362543E70C}" name="District" dataDxfId="19"/>
    <tableColumn id="2" xr3:uid="{71437E27-5219-4322-8B51-D5994C0FEE0A}" name="Count_x000a_(2012/13)" dataDxfId="18"/>
    <tableColumn id="3" xr3:uid="{054969E8-9BFF-44EA-9AC6-6F628BFD315E}" name="Crude Percent_x000a_(2012/13)" dataDxfId="17"/>
    <tableColumn id="4" xr3:uid="{82B9FAD0-A182-4979-A453-ABA4A726790B}" name="Count_x000a_(2017/18)" dataDxfId="16"/>
    <tableColumn id="5" xr3:uid="{112A539F-2360-4C14-A71A-5D32AF2F734D}" name="Crude Percent_x000a_(2017/18)" dataDxfId="15"/>
    <tableColumn id="6" xr3:uid="{FB9C8903-1AC8-4A75-8E6F-8F2F08F49C57}" name="Count_x000a_(2022/23)" dataDxfId="14"/>
    <tableColumn id="7" xr3:uid="{290570BD-3038-4C7F-AC18-9BCCFD7BFA28}" name="Crude Percent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Crude Percent_x000a_(2012/13)" dataDxfId="8" dataCellStyle="Data - percent"/>
    <tableColumn id="3" xr3:uid="{25DBBBAA-19F0-44AB-A7A3-E2C9680F4E3D}" name="Crude Percent_x000a_(2017/18)" dataDxfId="7" dataCellStyle="Data - percent"/>
    <tableColumn id="4" xr3:uid="{B1A4B07F-07FA-4054-9241-0E968E724E9B}" name="Crude Percent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A59DF83-3C99-495F-ABD0-B492A5F19CD0}" name="Table919331221303948664" displayName="Table919331221303948664" ref="A2:B12" totalsRowShown="0" headerRowDxfId="5" dataDxfId="3" headerRowBorderDxfId="4">
  <tableColumns count="2">
    <tableColumn id="1" xr3:uid="{8E8562E6-E688-4F43-AFBD-C37566C34045}" name="Statistical Tests" dataDxfId="2"/>
    <tableColumn id="2" xr3:uid="{339D4A5C-BE09-4B5D-8112-742F5BFE549A}"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55" Type="http://schemas.openxmlformats.org/officeDocument/2006/relationships/queryTable" Target="../queryTables/queryTable54.xml"/><Relationship Id="rId63" Type="http://schemas.openxmlformats.org/officeDocument/2006/relationships/queryTable" Target="../queryTables/queryTable62.xml"/><Relationship Id="rId7" Type="http://schemas.openxmlformats.org/officeDocument/2006/relationships/queryTable" Target="../queryTables/queryTable6.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54" Type="http://schemas.openxmlformats.org/officeDocument/2006/relationships/queryTable" Target="../queryTables/queryTable53.xml"/><Relationship Id="rId62" Type="http://schemas.openxmlformats.org/officeDocument/2006/relationships/queryTable" Target="../queryTables/queryTable6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3" Type="http://schemas.openxmlformats.org/officeDocument/2006/relationships/queryTable" Target="../queryTables/queryTable52.xml"/><Relationship Id="rId58" Type="http://schemas.openxmlformats.org/officeDocument/2006/relationships/queryTable" Target="../queryTables/queryTable57.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61" Type="http://schemas.openxmlformats.org/officeDocument/2006/relationships/queryTable" Target="../queryTables/queryTable60.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60" Type="http://schemas.openxmlformats.org/officeDocument/2006/relationships/queryTable" Target="../queryTables/queryTable5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64" Type="http://schemas.openxmlformats.org/officeDocument/2006/relationships/queryTable" Target="../queryTables/queryTable63.xml"/><Relationship Id="rId8" Type="http://schemas.openxmlformats.org/officeDocument/2006/relationships/queryTable" Target="../queryTables/queryTable7.xml"/><Relationship Id="rId51" Type="http://schemas.openxmlformats.org/officeDocument/2006/relationships/queryTable" Target="../queryTables/queryTable50.xml"/><Relationship Id="rId3" Type="http://schemas.openxmlformats.org/officeDocument/2006/relationships/queryTable" Target="../queryTables/queryTable2.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59" Type="http://schemas.openxmlformats.org/officeDocument/2006/relationships/queryTable" Target="../queryTables/queryTable58.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O1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5" s="56" customFormat="1" ht="18.899999999999999" customHeight="1" x14ac:dyDescent="0.3">
      <c r="A1" s="117" t="s">
        <v>465</v>
      </c>
      <c r="B1" s="55"/>
      <c r="C1" s="55"/>
      <c r="D1" s="55"/>
      <c r="E1" s="55"/>
      <c r="F1" s="55"/>
      <c r="G1" s="55"/>
      <c r="H1" s="55"/>
      <c r="I1" s="55"/>
    </row>
    <row r="2" spans="1:15" s="56" customFormat="1" ht="18.899999999999999" customHeight="1" x14ac:dyDescent="0.3">
      <c r="A2" s="1" t="s">
        <v>449</v>
      </c>
      <c r="B2" s="57"/>
      <c r="C2" s="57"/>
      <c r="D2" s="57"/>
      <c r="E2" s="57"/>
      <c r="F2" s="57"/>
      <c r="G2" s="57"/>
      <c r="H2" s="55"/>
      <c r="I2" s="55"/>
    </row>
    <row r="3" spans="1:15" s="59" customFormat="1" ht="54" customHeight="1" x14ac:dyDescent="0.3">
      <c r="A3" s="112" t="s">
        <v>461</v>
      </c>
      <c r="B3" s="58" t="s">
        <v>450</v>
      </c>
      <c r="C3" s="58" t="s">
        <v>454</v>
      </c>
      <c r="D3" s="58" t="s">
        <v>451</v>
      </c>
      <c r="E3" s="58" t="s">
        <v>455</v>
      </c>
      <c r="F3" s="58" t="s">
        <v>452</v>
      </c>
      <c r="G3" s="58" t="s">
        <v>456</v>
      </c>
      <c r="N3" s="60"/>
      <c r="O3" s="60"/>
    </row>
    <row r="4" spans="1:15" s="56" customFormat="1" ht="18.899999999999999" customHeight="1" x14ac:dyDescent="0.3">
      <c r="A4" s="61" t="s">
        <v>172</v>
      </c>
      <c r="B4" s="62">
        <v>4656</v>
      </c>
      <c r="C4" s="63">
        <v>41.478841871</v>
      </c>
      <c r="D4" s="62">
        <v>6162</v>
      </c>
      <c r="E4" s="63">
        <v>43.154282512999998</v>
      </c>
      <c r="F4" s="62">
        <v>6882</v>
      </c>
      <c r="G4" s="63">
        <v>40.018607897000003</v>
      </c>
    </row>
    <row r="5" spans="1:15" s="56" customFormat="1" ht="18.899999999999999" customHeight="1" x14ac:dyDescent="0.3">
      <c r="A5" s="61" t="s">
        <v>167</v>
      </c>
      <c r="B5" s="62">
        <v>20758</v>
      </c>
      <c r="C5" s="63">
        <v>37.095678902000003</v>
      </c>
      <c r="D5" s="62">
        <v>27562</v>
      </c>
      <c r="E5" s="63">
        <v>38.744412269000001</v>
      </c>
      <c r="F5" s="62">
        <v>31103</v>
      </c>
      <c r="G5" s="63">
        <v>36.523873270999999</v>
      </c>
    </row>
    <row r="6" spans="1:15" s="56" customFormat="1" ht="18.899999999999999" customHeight="1" x14ac:dyDescent="0.3">
      <c r="A6" s="61" t="s">
        <v>47</v>
      </c>
      <c r="B6" s="62">
        <v>4577</v>
      </c>
      <c r="C6" s="63">
        <v>37.857733664000001</v>
      </c>
      <c r="D6" s="62">
        <v>5995</v>
      </c>
      <c r="E6" s="63">
        <v>40.364934015999999</v>
      </c>
      <c r="F6" s="62">
        <v>6519</v>
      </c>
      <c r="G6" s="63">
        <v>38.096072931000002</v>
      </c>
    </row>
    <row r="7" spans="1:15" s="56" customFormat="1" ht="18.899999999999999" customHeight="1" x14ac:dyDescent="0.3">
      <c r="A7" s="61" t="s">
        <v>170</v>
      </c>
      <c r="B7" s="62">
        <v>6616</v>
      </c>
      <c r="C7" s="63">
        <v>42.118665647999997</v>
      </c>
      <c r="D7" s="62">
        <v>8234</v>
      </c>
      <c r="E7" s="63">
        <v>44.254541545999999</v>
      </c>
      <c r="F7" s="62">
        <v>8782</v>
      </c>
      <c r="G7" s="63">
        <v>42.213035955000002</v>
      </c>
    </row>
    <row r="8" spans="1:15" s="56" customFormat="1" ht="18.899999999999999" customHeight="1" x14ac:dyDescent="0.3">
      <c r="A8" s="61" t="s">
        <v>168</v>
      </c>
      <c r="B8" s="62">
        <v>3334</v>
      </c>
      <c r="C8" s="63">
        <v>39.399669109000001</v>
      </c>
      <c r="D8" s="62">
        <v>4112</v>
      </c>
      <c r="E8" s="63">
        <v>39.976667315</v>
      </c>
      <c r="F8" s="62">
        <v>4416</v>
      </c>
      <c r="G8" s="63">
        <v>38.310054653999998</v>
      </c>
      <c r="N8" s="64"/>
    </row>
    <row r="9" spans="1:15" s="56" customFormat="1" ht="18.899999999999999" customHeight="1" x14ac:dyDescent="0.3">
      <c r="A9" s="65" t="s">
        <v>29</v>
      </c>
      <c r="B9" s="90">
        <v>40085</v>
      </c>
      <c r="C9" s="91">
        <v>38.519935039000003</v>
      </c>
      <c r="D9" s="66">
        <v>52144</v>
      </c>
      <c r="E9" s="67">
        <v>40.272167687</v>
      </c>
      <c r="F9" s="66">
        <v>57798</v>
      </c>
      <c r="G9" s="67">
        <v>37.982769158000004</v>
      </c>
    </row>
    <row r="10" spans="1:15" ht="18.899999999999999" customHeight="1" x14ac:dyDescent="0.25">
      <c r="A10" s="68" t="s">
        <v>409</v>
      </c>
    </row>
    <row r="11" spans="1:15" x14ac:dyDescent="0.25">
      <c r="B11" s="70"/>
      <c r="F11" s="70"/>
    </row>
    <row r="12" spans="1:15" x14ac:dyDescent="0.25">
      <c r="A12" s="114" t="s">
        <v>462</v>
      </c>
      <c r="B12" s="71"/>
      <c r="C12" s="71"/>
      <c r="D12" s="71"/>
      <c r="E12" s="71"/>
      <c r="F12" s="71"/>
      <c r="G12" s="71"/>
    </row>
    <row r="13" spans="1:15" x14ac:dyDescent="0.25">
      <c r="B13" s="70"/>
      <c r="F13" s="70"/>
    </row>
    <row r="14" spans="1:15" ht="15.6" x14ac:dyDescent="0.3">
      <c r="A14" s="116" t="s">
        <v>463</v>
      </c>
      <c r="B14" s="70"/>
      <c r="F14" s="70"/>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9" sqref="E19"/>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9.44140625" style="110" customWidth="1"/>
    <col min="7" max="7" width="23.109375" style="110" customWidth="1"/>
    <col min="8" max="8" width="17.6640625" style="110" customWidth="1"/>
    <col min="9" max="10" width="11.44140625" style="12" customWidth="1"/>
    <col min="11" max="11" width="15.109375" style="12" customWidth="1"/>
    <col min="12" max="12" width="2.5546875" style="12" customWidth="1"/>
    <col min="13" max="13" width="9.109375" style="111"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Proportion of Diabetics who had an Eye Exam by Regions, 2012/13, 2017/18 &amp; 2022/23 (ref), per 100(diabetics, age 19+)</v>
      </c>
    </row>
    <row r="3" spans="1:34" x14ac:dyDescent="0.3">
      <c r="B3" s="27" t="str">
        <f>'Raw Data'!B6</f>
        <v xml:space="preserve">date:  November 28, 2024 </v>
      </c>
    </row>
    <row r="4" spans="1:34" x14ac:dyDescent="0.3">
      <c r="AD4"/>
      <c r="AE4"/>
    </row>
    <row r="5" spans="1:34" s="3" customFormat="1" x14ac:dyDescent="0.3">
      <c r="A5" s="3" t="s">
        <v>234</v>
      </c>
      <c r="B5" s="2" t="s">
        <v>177</v>
      </c>
      <c r="C5" s="3" t="s">
        <v>127</v>
      </c>
      <c r="D5" s="26" t="s">
        <v>387</v>
      </c>
      <c r="E5" s="2" t="s">
        <v>388</v>
      </c>
      <c r="F5" s="7" t="s">
        <v>204</v>
      </c>
      <c r="G5" s="7" t="s">
        <v>205</v>
      </c>
      <c r="H5" s="7" t="s">
        <v>206</v>
      </c>
      <c r="I5" s="13"/>
      <c r="J5" s="15" t="s">
        <v>262</v>
      </c>
      <c r="K5" s="44"/>
    </row>
    <row r="6" spans="1:34" x14ac:dyDescent="0.3">
      <c r="A6">
        <v>6</v>
      </c>
      <c r="B6" s="27" t="s">
        <v>128</v>
      </c>
      <c r="C6" t="str">
        <f>IF('Raw Data'!BC13&lt;0,CONCATENATE("(",-1*'Raw Data'!BC13,")"),'Raw Data'!BC13)</f>
        <v>(a,b)</v>
      </c>
      <c r="D6" s="28" t="s">
        <v>46</v>
      </c>
      <c r="E6" s="27" t="str">
        <f t="shared" ref="E6:E11" si="0">CONCATENATE(B6)&amp; (C6)</f>
        <v>Manitoba (a,b)</v>
      </c>
      <c r="F6" s="12">
        <f>'Raw Data'!I13</f>
        <v>38.519935039000003</v>
      </c>
      <c r="G6" s="12">
        <f>'Raw Data'!U13</f>
        <v>40.272167687</v>
      </c>
      <c r="H6" s="12">
        <f>'Raw Data'!AG13</f>
        <v>37.982769158000004</v>
      </c>
      <c r="J6" s="15">
        <v>8</v>
      </c>
      <c r="K6" s="14" t="s">
        <v>160</v>
      </c>
      <c r="L6" s="29"/>
      <c r="M6"/>
      <c r="N6" s="27"/>
      <c r="S6" s="6"/>
      <c r="T6" s="6"/>
      <c r="U6" s="6"/>
      <c r="AA6"/>
      <c r="AB6"/>
      <c r="AC6"/>
      <c r="AD6"/>
      <c r="AE6"/>
    </row>
    <row r="7" spans="1:34" x14ac:dyDescent="0.3">
      <c r="A7">
        <v>5</v>
      </c>
      <c r="B7" s="27" t="s">
        <v>168</v>
      </c>
      <c r="C7" t="str">
        <f>IF('Raw Data'!BC12&lt;0,CONCATENATE("(",-1*'Raw Data'!BC12,")"),'Raw Data'!BC12)</f>
        <v>(b)</v>
      </c>
      <c r="D7"/>
      <c r="E7" s="27" t="str">
        <f t="shared" si="0"/>
        <v>Northern Health Region (b)</v>
      </c>
      <c r="F7" s="12">
        <f>'Raw Data'!I12</f>
        <v>39.399669109000001</v>
      </c>
      <c r="G7" s="12">
        <f>'Raw Data'!U12</f>
        <v>39.976667315</v>
      </c>
      <c r="H7" s="12">
        <f>'Raw Data'!AG12</f>
        <v>38.310054653999998</v>
      </c>
      <c r="J7" s="15">
        <v>9</v>
      </c>
      <c r="K7" s="44" t="s">
        <v>161</v>
      </c>
      <c r="L7" s="29"/>
      <c r="M7"/>
      <c r="N7" s="27"/>
      <c r="S7" s="6"/>
      <c r="T7" s="6"/>
      <c r="U7" s="6"/>
      <c r="AA7"/>
      <c r="AB7"/>
      <c r="AC7"/>
      <c r="AD7"/>
      <c r="AE7"/>
    </row>
    <row r="8" spans="1:34" x14ac:dyDescent="0.3">
      <c r="A8">
        <v>4</v>
      </c>
      <c r="B8" s="27" t="s">
        <v>170</v>
      </c>
      <c r="C8" t="str">
        <f>IF('Raw Data'!BC11&lt;0,CONCATENATE("(",-1*'Raw Data'!BC11,")"),'Raw Data'!BC11)</f>
        <v>(1,2,3,a,b)</v>
      </c>
      <c r="D8"/>
      <c r="E8" s="27" t="str">
        <f t="shared" si="0"/>
        <v>Prairie Mountain Health (1,2,3,a,b)</v>
      </c>
      <c r="F8" s="12">
        <f>'Raw Data'!I11</f>
        <v>42.118665647999997</v>
      </c>
      <c r="G8" s="12">
        <f>'Raw Data'!U11</f>
        <v>44.254541545999999</v>
      </c>
      <c r="H8" s="12">
        <f>'Raw Data'!AG11</f>
        <v>42.213035955000002</v>
      </c>
      <c r="J8" s="15">
        <v>10</v>
      </c>
      <c r="K8" s="44" t="s">
        <v>163</v>
      </c>
      <c r="L8" s="29"/>
      <c r="M8"/>
      <c r="N8" s="27"/>
      <c r="S8" s="6"/>
      <c r="T8" s="6"/>
      <c r="U8" s="6"/>
      <c r="AA8"/>
      <c r="AB8"/>
      <c r="AC8"/>
      <c r="AD8"/>
      <c r="AE8"/>
    </row>
    <row r="9" spans="1:34" x14ac:dyDescent="0.3">
      <c r="A9">
        <v>3</v>
      </c>
      <c r="B9" s="27" t="s">
        <v>169</v>
      </c>
      <c r="C9" t="str">
        <f>IF('Raw Data'!BC10&lt;0,CONCATENATE("(",-1*'Raw Data'!BC10,")"),'Raw Data'!BC10)</f>
        <v>(a,b)</v>
      </c>
      <c r="D9"/>
      <c r="E9" s="27" t="str">
        <f t="shared" si="0"/>
        <v>Interlake-Eastern RHA (a,b)</v>
      </c>
      <c r="F9" s="12">
        <f>'Raw Data'!I10</f>
        <v>37.857733664000001</v>
      </c>
      <c r="G9" s="12">
        <f>'Raw Data'!U10</f>
        <v>40.364934015999999</v>
      </c>
      <c r="H9" s="12">
        <f>'Raw Data'!AG10</f>
        <v>38.096072931000002</v>
      </c>
      <c r="J9" s="15">
        <v>11</v>
      </c>
      <c r="K9" s="44" t="s">
        <v>162</v>
      </c>
      <c r="L9" s="29"/>
      <c r="M9"/>
      <c r="N9" s="27"/>
      <c r="S9" s="6"/>
      <c r="T9" s="6"/>
      <c r="U9" s="6"/>
      <c r="AA9"/>
      <c r="AB9"/>
      <c r="AC9"/>
      <c r="AD9"/>
      <c r="AE9"/>
    </row>
    <row r="10" spans="1:34" x14ac:dyDescent="0.3">
      <c r="A10">
        <v>2</v>
      </c>
      <c r="B10" s="27" t="s">
        <v>171</v>
      </c>
      <c r="C10" t="str">
        <f>IF('Raw Data'!BC9&lt;0,CONCATENATE("(",-1*'Raw Data'!BC9,")"),'Raw Data'!BC9)</f>
        <v>(1,2,3,a,b)</v>
      </c>
      <c r="D10"/>
      <c r="E10" s="27" t="str">
        <f t="shared" si="0"/>
        <v>Winnipeg RHA (1,2,3,a,b)</v>
      </c>
      <c r="F10" s="12">
        <f>'Raw Data'!I9</f>
        <v>37.095678902000003</v>
      </c>
      <c r="G10" s="12">
        <f>'Raw Data'!U9</f>
        <v>38.744412269000001</v>
      </c>
      <c r="H10" s="12">
        <f>'Raw Data'!AG9</f>
        <v>36.523873270999999</v>
      </c>
      <c r="J10" s="15">
        <v>12</v>
      </c>
      <c r="K10" s="44" t="s">
        <v>164</v>
      </c>
      <c r="L10" s="29"/>
      <c r="M10"/>
      <c r="N10" s="27"/>
      <c r="S10" s="6"/>
      <c r="T10" s="6"/>
      <c r="U10" s="6"/>
      <c r="AA10"/>
      <c r="AB10"/>
      <c r="AC10"/>
      <c r="AD10"/>
      <c r="AE10"/>
    </row>
    <row r="11" spans="1:34" x14ac:dyDescent="0.3">
      <c r="A11">
        <v>1</v>
      </c>
      <c r="B11" s="27" t="s">
        <v>172</v>
      </c>
      <c r="C11" t="str">
        <f>IF('Raw Data'!BC8&lt;0,CONCATENATE("(",-1*'Raw Data'!BC8,")"),'Raw Data'!BC8)</f>
        <v>(1,2,3,a,b)</v>
      </c>
      <c r="D11"/>
      <c r="E11" s="27" t="str">
        <f t="shared" si="0"/>
        <v>Southern Health-Santé Sud (1,2,3,a,b)</v>
      </c>
      <c r="F11" s="12">
        <f>'Raw Data'!I8</f>
        <v>41.478841871</v>
      </c>
      <c r="G11" s="12">
        <f>'Raw Data'!U8</f>
        <v>43.154282512999998</v>
      </c>
      <c r="H11" s="12">
        <f>'Raw Data'!AG8</f>
        <v>40.018607897000003</v>
      </c>
      <c r="J11" s="15">
        <v>13</v>
      </c>
      <c r="K11" s="14" t="s">
        <v>48</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Proportion of Diabetics who had an Eye Exam by Income Quintile, 2008-2012(ref), 2012/13, 2017/18, &amp; 2022/23, per 100 (age 19+)</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28, 2024 </v>
      </c>
      <c r="F17"/>
      <c r="G17"/>
      <c r="H17"/>
      <c r="I17"/>
      <c r="J17" s="6"/>
      <c r="K17" s="6"/>
      <c r="L17" s="6"/>
      <c r="M17" s="6"/>
      <c r="N17" s="6" t="s">
        <v>411</v>
      </c>
      <c r="O17" s="6" t="s">
        <v>412</v>
      </c>
      <c r="P17" s="6" t="s">
        <v>413</v>
      </c>
      <c r="R17" s="29"/>
      <c r="V17"/>
      <c r="W17"/>
      <c r="X17"/>
      <c r="AF17" s="6"/>
      <c r="AG17" s="6"/>
      <c r="AH17" s="6"/>
    </row>
    <row r="18" spans="1:34" x14ac:dyDescent="0.3">
      <c r="B18"/>
      <c r="D18"/>
      <c r="E18"/>
      <c r="F18" s="6" t="s">
        <v>422</v>
      </c>
      <c r="G18" s="6" t="s">
        <v>423</v>
      </c>
      <c r="H18" s="6" t="s">
        <v>424</v>
      </c>
      <c r="I18"/>
      <c r="J18" s="6"/>
      <c r="K18" s="6"/>
      <c r="L18" s="6"/>
      <c r="M18" s="6"/>
      <c r="N18" s="37" t="s">
        <v>410</v>
      </c>
      <c r="O18" s="6"/>
      <c r="Q18" s="3"/>
      <c r="R18" s="29"/>
      <c r="V18"/>
      <c r="W18"/>
      <c r="X18"/>
      <c r="AF18" s="6"/>
      <c r="AG18" s="6"/>
      <c r="AH18" s="6"/>
    </row>
    <row r="19" spans="1:34" x14ac:dyDescent="0.3">
      <c r="B19" s="3" t="s">
        <v>30</v>
      </c>
      <c r="C19" s="3" t="s">
        <v>403</v>
      </c>
      <c r="D19" s="26" t="s">
        <v>387</v>
      </c>
      <c r="E19" s="2" t="s">
        <v>388</v>
      </c>
      <c r="F19" s="7" t="s">
        <v>204</v>
      </c>
      <c r="G19" s="7" t="s">
        <v>205</v>
      </c>
      <c r="H19" s="7" t="s">
        <v>206</v>
      </c>
      <c r="I19" s="7"/>
      <c r="J19" s="15" t="s">
        <v>262</v>
      </c>
      <c r="K19" s="44"/>
      <c r="L19" s="7"/>
      <c r="M19" s="12"/>
      <c r="N19" s="7" t="s">
        <v>204</v>
      </c>
      <c r="O19" s="7" t="s">
        <v>205</v>
      </c>
      <c r="P19" s="7" t="s">
        <v>206</v>
      </c>
    </row>
    <row r="20" spans="1:34" ht="27" x14ac:dyDescent="0.3">
      <c r="A20" t="s">
        <v>28</v>
      </c>
      <c r="B20" s="40" t="s">
        <v>404</v>
      </c>
      <c r="C20" s="27" t="str">
        <f>IF(OR('Raw Inc Data'!BS9="s",'Raw Inc Data'!BT9="s",'Raw Inc Data'!BU9="s")," (s)","")</f>
        <v/>
      </c>
      <c r="D20" t="s">
        <v>28</v>
      </c>
      <c r="E20" s="40" t="str">
        <f>CONCATENATE(B20,C20)</f>
        <v>R1
(Lowest)</v>
      </c>
      <c r="F20" s="12">
        <f>'Raw Inc Data'!H9</f>
        <v>38.872682789000002</v>
      </c>
      <c r="G20" s="12">
        <f>'Raw Inc Data'!Y9</f>
        <v>40.255022611000001</v>
      </c>
      <c r="H20" s="12">
        <f>'Raw Inc Data'!AP9</f>
        <v>40.707780018000001</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Data'!H10</f>
        <v>40.18800169</v>
      </c>
      <c r="G21" s="12">
        <f>'Raw Inc Data'!Y10</f>
        <v>43.022177249000002</v>
      </c>
      <c r="H21" s="12">
        <f>'Raw Inc Data'!AP10</f>
        <v>37.372367011999998</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Data'!H11</f>
        <v>42.931213272999997</v>
      </c>
      <c r="G22" s="12">
        <f>'Raw Inc Data'!Y11</f>
        <v>43.301272709999999</v>
      </c>
      <c r="H22" s="12">
        <f>'Raw Inc Data'!AP11</f>
        <v>41.679845370000002</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Data'!H12</f>
        <v>39.041781336</v>
      </c>
      <c r="G23" s="12">
        <f>'Raw Inc Data'!Y12</f>
        <v>43.817567568000001</v>
      </c>
      <c r="H23" s="12">
        <f>'Raw Inc Data'!AP12</f>
        <v>41.471019808999998</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405</v>
      </c>
      <c r="C24" s="27" t="str">
        <f>IF(OR('Raw Inc Data'!BS13="s",'Raw Inc Data'!BT13="s",'Raw Inc Data'!BU13="s")," (s)","")</f>
        <v/>
      </c>
      <c r="D24"/>
      <c r="E24" s="40" t="str">
        <f t="shared" si="1"/>
        <v>Rural R5
(Highest)</v>
      </c>
      <c r="F24" s="12">
        <f>'Raw Inc Data'!H13</f>
        <v>41.788807462000001</v>
      </c>
      <c r="G24" s="12">
        <f>'Raw Inc Data'!Y13</f>
        <v>43.434210526000001</v>
      </c>
      <c r="H24" s="12">
        <f>'Raw Inc Data'!AP13</f>
        <v>39.867535519999997</v>
      </c>
      <c r="I24" s="17"/>
      <c r="J24" s="3">
        <v>13</v>
      </c>
      <c r="K24" t="s">
        <v>40</v>
      </c>
      <c r="L24" s="17"/>
      <c r="M24" s="12"/>
      <c r="N24" s="12" t="str">
        <f>'Raw Inc Data'!BS13</f>
        <v xml:space="preserve"> </v>
      </c>
      <c r="O24" s="12" t="str">
        <f>'Raw Inc Data'!BU13</f>
        <v xml:space="preserve"> </v>
      </c>
      <c r="P24" s="12" t="str">
        <f>'Raw Inc Data'!BT13</f>
        <v xml:space="preserve"> </v>
      </c>
    </row>
    <row r="25" spans="1:34" ht="27" x14ac:dyDescent="0.3">
      <c r="A25" t="s">
        <v>28</v>
      </c>
      <c r="B25" s="40" t="s">
        <v>406</v>
      </c>
      <c r="C25" s="27" t="str">
        <f>IF(OR('Raw Inc Data'!BS14="s",'Raw Inc Data'!BT14="s",'Raw Inc Data'!BU14="s")," (s)","")</f>
        <v/>
      </c>
      <c r="D25" t="s">
        <v>28</v>
      </c>
      <c r="E25" s="40" t="str">
        <f t="shared" si="1"/>
        <v>U1
(Lowest)</v>
      </c>
      <c r="F25" s="12">
        <f>'Raw Inc Data'!H14</f>
        <v>32.688098494999998</v>
      </c>
      <c r="G25" s="12">
        <f>'Raw Inc Data'!Y14</f>
        <v>34.498296516000003</v>
      </c>
      <c r="H25" s="12">
        <f>'Raw Inc Data'!AP14</f>
        <v>32.575616998000001</v>
      </c>
      <c r="I25" s="17"/>
      <c r="J25" s="45">
        <v>14</v>
      </c>
      <c r="K25" s="44" t="s">
        <v>41</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Data'!H15</f>
        <v>37.146619162</v>
      </c>
      <c r="G26" s="12">
        <f>'Raw Inc Data'!Y15</f>
        <v>37.869858809</v>
      </c>
      <c r="H26" s="12">
        <f>'Raw Inc Data'!AP15</f>
        <v>36.346029696999999</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Data'!H16</f>
        <v>38.851802403000001</v>
      </c>
      <c r="G27" s="12">
        <f>'Raw Inc Data'!Y16</f>
        <v>41.735432271000001</v>
      </c>
      <c r="H27" s="12">
        <f>'Raw Inc Data'!AP16</f>
        <v>38.353531578999998</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Data'!H17</f>
        <v>40.357443623000002</v>
      </c>
      <c r="G28" s="12">
        <f>'Raw Inc Data'!Y17</f>
        <v>41.859639153000003</v>
      </c>
      <c r="H28" s="12">
        <f>'Raw Inc Data'!AP17</f>
        <v>38.798215050000003</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407</v>
      </c>
      <c r="C29" s="27" t="str">
        <f>IF(OR('Raw Inc Data'!BS18="s",'Raw Inc Data'!BT18="s",'Raw Inc Data'!BU18="s")," (s)","")</f>
        <v/>
      </c>
      <c r="D29"/>
      <c r="E29" s="40" t="str">
        <f t="shared" si="1"/>
        <v>Urban U5
(Highest)</v>
      </c>
      <c r="F29" s="12">
        <f>'Raw Inc Data'!H18</f>
        <v>42.113928219000002</v>
      </c>
      <c r="G29" s="12">
        <f>'Raw Inc Data'!Y18</f>
        <v>42.289263531000003</v>
      </c>
      <c r="H29" s="12">
        <f>'Raw Inc Data'!AP18</f>
        <v>41.366124315999997</v>
      </c>
      <c r="I29" s="17"/>
      <c r="J29" s="3">
        <v>18</v>
      </c>
      <c r="K29" t="s">
        <v>42</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241</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390</v>
      </c>
      <c r="G33" s="30" t="s">
        <v>391</v>
      </c>
      <c r="H33" t="s">
        <v>392</v>
      </c>
      <c r="I33"/>
      <c r="J33" s="37" t="s">
        <v>389</v>
      </c>
      <c r="K33" s="6"/>
      <c r="L33" s="31"/>
      <c r="M33" s="30"/>
      <c r="N33" s="30"/>
      <c r="O33" s="30"/>
      <c r="R33" s="29"/>
      <c r="V33"/>
      <c r="W33"/>
      <c r="X33"/>
      <c r="AF33" s="6"/>
      <c r="AG33" s="6"/>
      <c r="AH33" s="6"/>
    </row>
    <row r="34" spans="2:34" x14ac:dyDescent="0.3">
      <c r="B34"/>
      <c r="D34"/>
      <c r="E34" s="23" t="s">
        <v>264</v>
      </c>
      <c r="F34" s="24" t="str">
        <f>IF('Raw Inc Data'!BN9="r","*","")</f>
        <v>*</v>
      </c>
      <c r="G34" s="24" t="str">
        <f>IF('Raw Inc Data'!BO9="r","*","")</f>
        <v>*</v>
      </c>
      <c r="H34" s="24" t="str">
        <f>IF('Raw Inc Data'!BP9="r","*","")</f>
        <v/>
      </c>
      <c r="I34" s="22"/>
      <c r="J34" s="38" t="s">
        <v>264</v>
      </c>
      <c r="K34" s="38" t="s">
        <v>393</v>
      </c>
      <c r="L34" s="38" t="s">
        <v>395</v>
      </c>
      <c r="M34" s="38" t="s">
        <v>396</v>
      </c>
      <c r="N34"/>
      <c r="O34" s="29"/>
    </row>
    <row r="35" spans="2:34" x14ac:dyDescent="0.3">
      <c r="B35"/>
      <c r="D35"/>
      <c r="E35" s="23" t="s">
        <v>263</v>
      </c>
      <c r="F35" s="24" t="str">
        <f>IF('Raw Inc Data'!BN14="u","*","")</f>
        <v>*</v>
      </c>
      <c r="G35" s="24" t="str">
        <f>IF('Raw Inc Data'!BO14="u","*","")</f>
        <v>*</v>
      </c>
      <c r="H35" s="24" t="str">
        <f>IF('Raw Inc Data'!BP14="u","*","")</f>
        <v>*</v>
      </c>
      <c r="I35" s="32"/>
      <c r="J35" s="38" t="s">
        <v>263</v>
      </c>
      <c r="K35" s="38" t="s">
        <v>394</v>
      </c>
      <c r="L35" s="38" t="s">
        <v>398</v>
      </c>
      <c r="M35" s="38" t="s">
        <v>397</v>
      </c>
      <c r="N35"/>
      <c r="O35" s="29"/>
    </row>
    <row r="36" spans="2:34" x14ac:dyDescent="0.3">
      <c r="B36"/>
      <c r="D36"/>
      <c r="E36" s="33" t="s">
        <v>266</v>
      </c>
      <c r="F36" s="34"/>
      <c r="G36" s="24" t="str">
        <f>IF('Raw Inc Data'!BQ9="a"," (a)","")</f>
        <v/>
      </c>
      <c r="H36" s="24" t="str">
        <f>IF('Raw Inc Data'!BR9="b"," (b)","")</f>
        <v/>
      </c>
      <c r="I36" s="22"/>
      <c r="J36" s="38" t="s">
        <v>266</v>
      </c>
      <c r="K36" s="38"/>
      <c r="L36" s="38" t="s">
        <v>399</v>
      </c>
      <c r="M36" s="38" t="s">
        <v>400</v>
      </c>
      <c r="N36" s="6"/>
      <c r="O36" s="29"/>
    </row>
    <row r="37" spans="2:34" x14ac:dyDescent="0.3">
      <c r="B37"/>
      <c r="D37"/>
      <c r="E37" s="33" t="s">
        <v>265</v>
      </c>
      <c r="F37" s="34"/>
      <c r="G37" s="24" t="str">
        <f>IF('Raw Inc Data'!BQ14="a"," (a)","")</f>
        <v/>
      </c>
      <c r="H37" s="24" t="str">
        <f>IF('Raw Inc Data'!BR14="b"," (b)","")</f>
        <v/>
      </c>
      <c r="I37" s="22"/>
      <c r="J37" s="39" t="s">
        <v>265</v>
      </c>
      <c r="K37" s="38"/>
      <c r="L37" s="38" t="s">
        <v>401</v>
      </c>
      <c r="M37" s="24" t="s">
        <v>402</v>
      </c>
      <c r="N37" s="6"/>
      <c r="O37" s="29"/>
    </row>
    <row r="38" spans="2:34" x14ac:dyDescent="0.3">
      <c r="B38"/>
      <c r="D38"/>
      <c r="E38" s="23" t="s">
        <v>370</v>
      </c>
      <c r="F38" s="25" t="str">
        <f>CONCATENATE(F$19,F34)</f>
        <v>2012/13*</v>
      </c>
      <c r="G38" s="25" t="str">
        <f>CONCATENATE(G$19,G34,G36)</f>
        <v>2017/18*</v>
      </c>
      <c r="H38" s="25" t="str">
        <f>CONCATENATE(H$19,H34,H36)</f>
        <v>2022/23</v>
      </c>
      <c r="I38" s="6"/>
      <c r="J38" s="38"/>
      <c r="K38" s="38"/>
      <c r="L38" s="38"/>
      <c r="M38" s="24"/>
      <c r="N38" s="6"/>
      <c r="O38" s="29"/>
    </row>
    <row r="39" spans="2:34" x14ac:dyDescent="0.3">
      <c r="B39"/>
      <c r="D39"/>
      <c r="E39" s="23" t="s">
        <v>371</v>
      </c>
      <c r="F39" s="25" t="str">
        <f>CONCATENATE(F$19,F35)</f>
        <v>2012/13*</v>
      </c>
      <c r="G39" s="25" t="str">
        <f>CONCATENATE(G$19,G35,G37)</f>
        <v>2017/18*</v>
      </c>
      <c r="H39" s="25" t="str">
        <f>CONCATENATE(H$19,H35,H37)</f>
        <v>2022/23*</v>
      </c>
      <c r="I39" s="6"/>
      <c r="J39" s="24"/>
      <c r="K39" s="24"/>
      <c r="L39" s="24"/>
      <c r="M39" s="24"/>
      <c r="N39" s="6"/>
      <c r="O39" s="29"/>
    </row>
    <row r="40" spans="2:34" x14ac:dyDescent="0.3">
      <c r="B40"/>
      <c r="D40"/>
      <c r="J40" s="6"/>
      <c r="K40" s="6"/>
      <c r="L40" s="6"/>
      <c r="M40" s="6"/>
      <c r="N40" s="6"/>
      <c r="O40" s="29"/>
    </row>
    <row r="41" spans="2:34" x14ac:dyDescent="0.3">
      <c r="B41" s="49" t="s">
        <v>414</v>
      </c>
      <c r="C41" s="49"/>
      <c r="D41" s="50"/>
      <c r="E41" s="50"/>
      <c r="F41" s="50"/>
      <c r="G41" s="50"/>
      <c r="H41" s="50"/>
      <c r="I41" s="50"/>
      <c r="J41" s="50"/>
      <c r="K41" s="50"/>
      <c r="L41" s="50"/>
      <c r="M41" s="50"/>
      <c r="N41" s="50"/>
      <c r="O41" s="50"/>
      <c r="P41" s="50"/>
      <c r="Q41" s="50"/>
      <c r="R41" s="5"/>
      <c r="U41" s="6"/>
      <c r="AE41"/>
    </row>
    <row r="42" spans="2:34" x14ac:dyDescent="0.3">
      <c r="L42" s="111"/>
      <c r="M42" s="44"/>
      <c r="N42"/>
      <c r="U42" s="6"/>
      <c r="AE42"/>
    </row>
    <row r="43" spans="2:34" x14ac:dyDescent="0.3">
      <c r="L43" s="111"/>
      <c r="M43" s="44"/>
      <c r="N43"/>
      <c r="U43" s="6"/>
      <c r="AE43"/>
    </row>
    <row r="44" spans="2:34" x14ac:dyDescent="0.3">
      <c r="L44" s="111"/>
      <c r="M44" s="44"/>
      <c r="N44"/>
      <c r="U44" s="6"/>
      <c r="AE44"/>
    </row>
    <row r="45" spans="2:34" x14ac:dyDescent="0.3">
      <c r="L45" s="111"/>
      <c r="M45" s="44"/>
      <c r="N45"/>
      <c r="U45" s="6"/>
      <c r="AE45"/>
    </row>
    <row r="46" spans="2:34" x14ac:dyDescent="0.3">
      <c r="L46" s="111"/>
      <c r="M46" s="44"/>
      <c r="N46"/>
      <c r="U46" s="6"/>
      <c r="AE46"/>
    </row>
    <row r="47" spans="2:34" x14ac:dyDescent="0.3">
      <c r="L47" s="111"/>
      <c r="M47" s="44"/>
      <c r="N47"/>
      <c r="U47" s="6"/>
      <c r="AE47"/>
    </row>
    <row r="48" spans="2:34" x14ac:dyDescent="0.3">
      <c r="J48" s="6"/>
    </row>
  </sheetData>
  <sortState xmlns:xlrd2="http://schemas.microsoft.com/office/spreadsheetml/2017/richdata2" ref="A14:K21">
    <sortCondition descending="1" ref="A14:A21"/>
  </sortState>
  <phoneticPr fontId="34" type="noConversion"/>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E19" sqref="E19"/>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ol min="50" max="55" width="13" style="6" customWidth="1"/>
    <col min="56" max="58" width="15" style="93"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430</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4"/>
      <c r="BE5" s="94"/>
      <c r="BF5" s="94"/>
    </row>
    <row r="6" spans="1:93" x14ac:dyDescent="0.3">
      <c r="A6" s="9"/>
      <c r="B6" t="s">
        <v>457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4"/>
      <c r="BE6" s="94"/>
      <c r="BF6" s="94"/>
    </row>
    <row r="7" spans="1:93" x14ac:dyDescent="0.3">
      <c r="A7" s="9"/>
      <c r="B7" t="s">
        <v>0</v>
      </c>
      <c r="C7" s="95" t="s">
        <v>1</v>
      </c>
      <c r="D7" s="97" t="s">
        <v>2</v>
      </c>
      <c r="E7" s="104" t="s">
        <v>3</v>
      </c>
      <c r="F7" s="97" t="s">
        <v>4</v>
      </c>
      <c r="G7" s="97" t="s">
        <v>5</v>
      </c>
      <c r="H7" s="97" t="s">
        <v>6</v>
      </c>
      <c r="I7" s="98" t="s">
        <v>7</v>
      </c>
      <c r="J7" s="97" t="s">
        <v>153</v>
      </c>
      <c r="K7" s="97" t="s">
        <v>154</v>
      </c>
      <c r="L7" s="97" t="s">
        <v>8</v>
      </c>
      <c r="M7" s="97" t="s">
        <v>9</v>
      </c>
      <c r="N7" s="97" t="s">
        <v>10</v>
      </c>
      <c r="O7" s="97" t="s">
        <v>11</v>
      </c>
      <c r="P7" s="97" t="s">
        <v>12</v>
      </c>
      <c r="Q7" s="104" t="s">
        <v>13</v>
      </c>
      <c r="R7" s="97" t="s">
        <v>14</v>
      </c>
      <c r="S7" s="97" t="s">
        <v>15</v>
      </c>
      <c r="T7" s="97" t="s">
        <v>16</v>
      </c>
      <c r="U7" s="98" t="s">
        <v>17</v>
      </c>
      <c r="V7" s="97" t="s">
        <v>155</v>
      </c>
      <c r="W7" s="97" t="s">
        <v>156</v>
      </c>
      <c r="X7" s="97" t="s">
        <v>18</v>
      </c>
      <c r="Y7" s="97" t="s">
        <v>19</v>
      </c>
      <c r="Z7" s="97" t="s">
        <v>20</v>
      </c>
      <c r="AA7" s="97" t="s">
        <v>208</v>
      </c>
      <c r="AB7" s="97" t="s">
        <v>209</v>
      </c>
      <c r="AC7" s="104" t="s">
        <v>210</v>
      </c>
      <c r="AD7" s="97" t="s">
        <v>211</v>
      </c>
      <c r="AE7" s="97" t="s">
        <v>212</v>
      </c>
      <c r="AF7" s="97" t="s">
        <v>213</v>
      </c>
      <c r="AG7" s="98" t="s">
        <v>214</v>
      </c>
      <c r="AH7" s="97" t="s">
        <v>215</v>
      </c>
      <c r="AI7" s="97" t="s">
        <v>216</v>
      </c>
      <c r="AJ7" s="97" t="s">
        <v>217</v>
      </c>
      <c r="AK7" s="97" t="s">
        <v>218</v>
      </c>
      <c r="AL7" s="97" t="s">
        <v>219</v>
      </c>
      <c r="AM7" s="97" t="s">
        <v>220</v>
      </c>
      <c r="AN7" s="97" t="s">
        <v>221</v>
      </c>
      <c r="AO7" s="97" t="s">
        <v>222</v>
      </c>
      <c r="AP7" s="97" t="s">
        <v>223</v>
      </c>
      <c r="AQ7" s="97" t="s">
        <v>21</v>
      </c>
      <c r="AR7" s="97" t="s">
        <v>22</v>
      </c>
      <c r="AS7" s="97" t="s">
        <v>23</v>
      </c>
      <c r="AT7" s="97" t="s">
        <v>24</v>
      </c>
      <c r="AU7" s="95" t="s">
        <v>157</v>
      </c>
      <c r="AV7" s="95" t="s">
        <v>158</v>
      </c>
      <c r="AW7" s="95" t="s">
        <v>224</v>
      </c>
      <c r="AX7" s="95" t="s">
        <v>159</v>
      </c>
      <c r="AY7" s="95" t="s">
        <v>225</v>
      </c>
      <c r="AZ7" s="95" t="s">
        <v>25</v>
      </c>
      <c r="BA7" s="95" t="s">
        <v>26</v>
      </c>
      <c r="BB7" s="95" t="s">
        <v>226</v>
      </c>
      <c r="BC7" s="99" t="s">
        <v>27</v>
      </c>
      <c r="BD7" s="100" t="s">
        <v>417</v>
      </c>
      <c r="BE7" s="100" t="s">
        <v>418</v>
      </c>
      <c r="BF7" s="100" t="s">
        <v>419</v>
      </c>
    </row>
    <row r="8" spans="1:93" s="3" customFormat="1" x14ac:dyDescent="0.3">
      <c r="A8" s="9" t="s">
        <v>408</v>
      </c>
      <c r="B8" s="3" t="s">
        <v>160</v>
      </c>
      <c r="C8" s="105">
        <v>4656</v>
      </c>
      <c r="D8" s="106">
        <v>11225</v>
      </c>
      <c r="E8" s="104"/>
      <c r="F8" s="103"/>
      <c r="G8" s="103"/>
      <c r="H8" s="103">
        <v>1.7536440999999999E-6</v>
      </c>
      <c r="I8" s="107">
        <v>41.478841871</v>
      </c>
      <c r="J8" s="103">
        <v>40.304361217999997</v>
      </c>
      <c r="K8" s="103">
        <v>42.687547227000003</v>
      </c>
      <c r="L8" s="103">
        <v>1.0768149486</v>
      </c>
      <c r="M8" s="103">
        <v>1.0446286036000001</v>
      </c>
      <c r="N8" s="103">
        <v>1.1099929961999999</v>
      </c>
      <c r="O8" s="106">
        <v>6162</v>
      </c>
      <c r="P8" s="106">
        <v>14279</v>
      </c>
      <c r="Q8" s="104"/>
      <c r="R8" s="103"/>
      <c r="S8" s="103"/>
      <c r="T8" s="103">
        <v>2.8794011E-7</v>
      </c>
      <c r="U8" s="107">
        <v>43.154282512999998</v>
      </c>
      <c r="V8" s="103">
        <v>42.090137902999999</v>
      </c>
      <c r="W8" s="103">
        <v>44.245331376000003</v>
      </c>
      <c r="X8" s="103">
        <v>1.0715659223</v>
      </c>
      <c r="Y8" s="103">
        <v>1.0436443405</v>
      </c>
      <c r="Z8" s="103">
        <v>1.1002345161</v>
      </c>
      <c r="AA8" s="106">
        <v>6882</v>
      </c>
      <c r="AB8" s="106">
        <v>17197</v>
      </c>
      <c r="AC8" s="104"/>
      <c r="AD8" s="103"/>
      <c r="AE8" s="103"/>
      <c r="AF8" s="103">
        <v>4.2312199999999998E-5</v>
      </c>
      <c r="AG8" s="107">
        <v>40.018607897000003</v>
      </c>
      <c r="AH8" s="103">
        <v>39.084208590000003</v>
      </c>
      <c r="AI8" s="103">
        <v>40.975346201000001</v>
      </c>
      <c r="AJ8" s="103">
        <v>1.0535990077999999</v>
      </c>
      <c r="AK8" s="103">
        <v>1.0275926915</v>
      </c>
      <c r="AL8" s="103">
        <v>1.0802634919</v>
      </c>
      <c r="AM8" s="103">
        <v>1.69813E-5</v>
      </c>
      <c r="AN8" s="103">
        <v>0.92733804310000001</v>
      </c>
      <c r="AO8" s="103">
        <v>0.89600298860000005</v>
      </c>
      <c r="AP8" s="103">
        <v>0.95976894840000004</v>
      </c>
      <c r="AQ8" s="103">
        <v>4.1425652399999999E-2</v>
      </c>
      <c r="AR8" s="103">
        <v>1.0403926572</v>
      </c>
      <c r="AS8" s="103">
        <v>1.0015406565</v>
      </c>
      <c r="AT8" s="103">
        <v>1.0807518139000001</v>
      </c>
      <c r="AU8" s="105">
        <v>1</v>
      </c>
      <c r="AV8" s="105">
        <v>2</v>
      </c>
      <c r="AW8" s="105">
        <v>3</v>
      </c>
      <c r="AX8" s="105" t="s">
        <v>228</v>
      </c>
      <c r="AY8" s="105" t="s">
        <v>425</v>
      </c>
      <c r="AZ8" s="105" t="s">
        <v>28</v>
      </c>
      <c r="BA8" s="105" t="s">
        <v>28</v>
      </c>
      <c r="BB8" s="105" t="s">
        <v>28</v>
      </c>
      <c r="BC8" s="99" t="s">
        <v>431</v>
      </c>
      <c r="BD8" s="100">
        <v>4656</v>
      </c>
      <c r="BE8" s="100">
        <v>6162</v>
      </c>
      <c r="BF8" s="100">
        <v>6882</v>
      </c>
      <c r="BG8" s="37"/>
      <c r="BH8" s="37"/>
      <c r="BI8" s="37"/>
      <c r="BJ8" s="37"/>
      <c r="BK8" s="37"/>
      <c r="BL8" s="37"/>
      <c r="BM8" s="37"/>
      <c r="BN8" s="37"/>
      <c r="BO8" s="37"/>
      <c r="BP8" s="37"/>
      <c r="BQ8" s="37"/>
      <c r="BR8" s="37"/>
      <c r="BS8" s="37"/>
      <c r="BT8" s="37"/>
      <c r="BU8" s="37"/>
      <c r="BV8" s="37"/>
      <c r="BW8" s="37"/>
    </row>
    <row r="9" spans="1:93" x14ac:dyDescent="0.3">
      <c r="A9" s="9"/>
      <c r="B9" t="s">
        <v>161</v>
      </c>
      <c r="C9" s="95">
        <v>20758</v>
      </c>
      <c r="D9" s="108">
        <v>55958</v>
      </c>
      <c r="E9" s="109"/>
      <c r="F9" s="97"/>
      <c r="G9" s="97"/>
      <c r="H9" s="97">
        <v>1.05337E-5</v>
      </c>
      <c r="I9" s="98">
        <v>37.095678902000003</v>
      </c>
      <c r="J9" s="97">
        <v>36.594459337000004</v>
      </c>
      <c r="K9" s="97">
        <v>37.603763469999997</v>
      </c>
      <c r="L9" s="97">
        <v>0.96302547930000004</v>
      </c>
      <c r="M9" s="97">
        <v>0.94701983310000004</v>
      </c>
      <c r="N9" s="97">
        <v>0.97930163790000002</v>
      </c>
      <c r="O9" s="108">
        <v>27562</v>
      </c>
      <c r="P9" s="108">
        <v>71138</v>
      </c>
      <c r="Q9" s="109"/>
      <c r="R9" s="97"/>
      <c r="S9" s="97"/>
      <c r="T9" s="97">
        <v>2.0675368E-7</v>
      </c>
      <c r="U9" s="98">
        <v>38.744412269000001</v>
      </c>
      <c r="V9" s="97">
        <v>38.289695735999999</v>
      </c>
      <c r="W9" s="97">
        <v>39.204528875000001</v>
      </c>
      <c r="X9" s="97">
        <v>0.96206423679999997</v>
      </c>
      <c r="Y9" s="97">
        <v>0.94812386059999998</v>
      </c>
      <c r="Z9" s="97">
        <v>0.97620957990000001</v>
      </c>
      <c r="AA9" s="108">
        <v>31103</v>
      </c>
      <c r="AB9" s="108">
        <v>85158</v>
      </c>
      <c r="AC9" s="109"/>
      <c r="AD9" s="97"/>
      <c r="AE9" s="97"/>
      <c r="AF9" s="97">
        <v>2.5541819E-8</v>
      </c>
      <c r="AG9" s="98">
        <v>36.523873270999999</v>
      </c>
      <c r="AH9" s="97">
        <v>36.12021601</v>
      </c>
      <c r="AI9" s="97">
        <v>36.932041556000001</v>
      </c>
      <c r="AJ9" s="97">
        <v>0.96159058649999996</v>
      </c>
      <c r="AK9" s="97">
        <v>0.94842789910000003</v>
      </c>
      <c r="AL9" s="97">
        <v>0.97493595129999999</v>
      </c>
      <c r="AM9" s="97">
        <v>9.7071840000000001E-13</v>
      </c>
      <c r="AN9" s="97">
        <v>0.94268750339999996</v>
      </c>
      <c r="AO9" s="97">
        <v>0.92752632769999999</v>
      </c>
      <c r="AP9" s="97">
        <v>0.95809650079999997</v>
      </c>
      <c r="AQ9" s="97">
        <v>2.2243867999999998E-6</v>
      </c>
      <c r="AR9" s="97">
        <v>1.0444454291</v>
      </c>
      <c r="AS9" s="97">
        <v>1.0258012274999999</v>
      </c>
      <c r="AT9" s="97">
        <v>1.0634284939</v>
      </c>
      <c r="AU9" s="95">
        <v>1</v>
      </c>
      <c r="AV9" s="95">
        <v>2</v>
      </c>
      <c r="AW9" s="95">
        <v>3</v>
      </c>
      <c r="AX9" s="95" t="s">
        <v>228</v>
      </c>
      <c r="AY9" s="95" t="s">
        <v>425</v>
      </c>
      <c r="AZ9" s="95" t="s">
        <v>28</v>
      </c>
      <c r="BA9" s="95" t="s">
        <v>28</v>
      </c>
      <c r="BB9" s="95" t="s">
        <v>28</v>
      </c>
      <c r="BC9" s="101" t="s">
        <v>431</v>
      </c>
      <c r="BD9" s="102">
        <v>20758</v>
      </c>
      <c r="BE9" s="102">
        <v>27562</v>
      </c>
      <c r="BF9" s="102">
        <v>31103</v>
      </c>
    </row>
    <row r="10" spans="1:93" x14ac:dyDescent="0.3">
      <c r="A10" s="9"/>
      <c r="B10" t="s">
        <v>163</v>
      </c>
      <c r="C10" s="95">
        <v>4577</v>
      </c>
      <c r="D10" s="108">
        <v>12090</v>
      </c>
      <c r="E10" s="109"/>
      <c r="F10" s="97"/>
      <c r="G10" s="97"/>
      <c r="H10" s="97">
        <v>0.26638907499999998</v>
      </c>
      <c r="I10" s="98">
        <v>37.857733664000001</v>
      </c>
      <c r="J10" s="97">
        <v>36.776706652000001</v>
      </c>
      <c r="K10" s="97">
        <v>38.970536750999997</v>
      </c>
      <c r="L10" s="97">
        <v>0.98280886570000003</v>
      </c>
      <c r="M10" s="97">
        <v>0.95320956680000002</v>
      </c>
      <c r="N10" s="97">
        <v>1.0133272894000001</v>
      </c>
      <c r="O10" s="108">
        <v>5995</v>
      </c>
      <c r="P10" s="108">
        <v>14852</v>
      </c>
      <c r="Q10" s="109"/>
      <c r="R10" s="97"/>
      <c r="S10" s="97"/>
      <c r="T10" s="97">
        <v>0.86602236749999995</v>
      </c>
      <c r="U10" s="98">
        <v>40.364934015999999</v>
      </c>
      <c r="V10" s="97">
        <v>39.355977228</v>
      </c>
      <c r="W10" s="97">
        <v>41.399757110000003</v>
      </c>
      <c r="X10" s="97">
        <v>1.0023034849000001</v>
      </c>
      <c r="Y10" s="97">
        <v>0.97586764500000001</v>
      </c>
      <c r="Z10" s="97">
        <v>1.0294554603999999</v>
      </c>
      <c r="AA10" s="108">
        <v>6519</v>
      </c>
      <c r="AB10" s="108">
        <v>17112</v>
      </c>
      <c r="AC10" s="109"/>
      <c r="AD10" s="97"/>
      <c r="AE10" s="97"/>
      <c r="AF10" s="97">
        <v>0.81966258339999998</v>
      </c>
      <c r="AG10" s="98">
        <v>38.096072931000002</v>
      </c>
      <c r="AH10" s="97">
        <v>37.182428432000002</v>
      </c>
      <c r="AI10" s="97">
        <v>39.032167450999999</v>
      </c>
      <c r="AJ10" s="97">
        <v>1.0029830309000001</v>
      </c>
      <c r="AK10" s="97">
        <v>0.97762538239999996</v>
      </c>
      <c r="AL10" s="97">
        <v>1.0289984060999999</v>
      </c>
      <c r="AM10" s="97">
        <v>1.225409E-3</v>
      </c>
      <c r="AN10" s="97">
        <v>0.94379128469999995</v>
      </c>
      <c r="AO10" s="97">
        <v>0.9112643225</v>
      </c>
      <c r="AP10" s="97">
        <v>0.97747927479999996</v>
      </c>
      <c r="AQ10" s="97">
        <v>1.0871523E-3</v>
      </c>
      <c r="AR10" s="97">
        <v>1.0662269003</v>
      </c>
      <c r="AS10" s="97">
        <v>1.0259863410000001</v>
      </c>
      <c r="AT10" s="97">
        <v>1.1080457481999999</v>
      </c>
      <c r="AU10" s="95" t="s">
        <v>28</v>
      </c>
      <c r="AV10" s="95" t="s">
        <v>28</v>
      </c>
      <c r="AW10" s="95" t="s">
        <v>28</v>
      </c>
      <c r="AX10" s="95" t="s">
        <v>228</v>
      </c>
      <c r="AY10" s="95" t="s">
        <v>425</v>
      </c>
      <c r="AZ10" s="95" t="s">
        <v>28</v>
      </c>
      <c r="BA10" s="95" t="s">
        <v>28</v>
      </c>
      <c r="BB10" s="95" t="s">
        <v>28</v>
      </c>
      <c r="BC10" s="101" t="s">
        <v>432</v>
      </c>
      <c r="BD10" s="102">
        <v>4577</v>
      </c>
      <c r="BE10" s="102">
        <v>5995</v>
      </c>
      <c r="BF10" s="102">
        <v>6519</v>
      </c>
    </row>
    <row r="11" spans="1:93" x14ac:dyDescent="0.3">
      <c r="A11" s="9"/>
      <c r="B11" t="s">
        <v>162</v>
      </c>
      <c r="C11" s="95">
        <v>6616</v>
      </c>
      <c r="D11" s="108">
        <v>15708</v>
      </c>
      <c r="E11" s="109"/>
      <c r="F11" s="97"/>
      <c r="G11" s="97"/>
      <c r="H11" s="97">
        <v>1.6902350000000001E-11</v>
      </c>
      <c r="I11" s="98">
        <v>42.118665647999997</v>
      </c>
      <c r="J11" s="97">
        <v>41.115891777999998</v>
      </c>
      <c r="K11" s="97">
        <v>43.145896131000001</v>
      </c>
      <c r="L11" s="97">
        <v>1.0934251474000001</v>
      </c>
      <c r="M11" s="97">
        <v>1.0653529750999999</v>
      </c>
      <c r="N11" s="97">
        <v>1.1222370246</v>
      </c>
      <c r="O11" s="108">
        <v>8234</v>
      </c>
      <c r="P11" s="108">
        <v>18606</v>
      </c>
      <c r="Q11" s="109"/>
      <c r="R11" s="97"/>
      <c r="S11" s="97"/>
      <c r="T11" s="97">
        <v>1.8375289999999999E-15</v>
      </c>
      <c r="U11" s="98">
        <v>44.254541545999999</v>
      </c>
      <c r="V11" s="97">
        <v>43.308917108000003</v>
      </c>
      <c r="W11" s="97">
        <v>45.220813131</v>
      </c>
      <c r="X11" s="97">
        <v>1.0988865037</v>
      </c>
      <c r="Y11" s="97">
        <v>1.0736403365</v>
      </c>
      <c r="Z11" s="97">
        <v>1.1247263231</v>
      </c>
      <c r="AA11" s="108">
        <v>8782</v>
      </c>
      <c r="AB11" s="108">
        <v>20804</v>
      </c>
      <c r="AC11" s="109"/>
      <c r="AD11" s="97"/>
      <c r="AE11" s="97"/>
      <c r="AF11" s="97">
        <v>2.9711789999999999E-20</v>
      </c>
      <c r="AG11" s="98">
        <v>42.213035955000002</v>
      </c>
      <c r="AH11" s="97">
        <v>41.339331981000001</v>
      </c>
      <c r="AI11" s="97">
        <v>43.105205603000002</v>
      </c>
      <c r="AJ11" s="97">
        <v>1.1113733119</v>
      </c>
      <c r="AK11" s="97">
        <v>1.0867037438</v>
      </c>
      <c r="AL11" s="97">
        <v>1.1366029108</v>
      </c>
      <c r="AM11" s="97">
        <v>2.0783653000000001E-3</v>
      </c>
      <c r="AN11" s="97">
        <v>0.95386901499999999</v>
      </c>
      <c r="AO11" s="97">
        <v>0.92561689469999997</v>
      </c>
      <c r="AP11" s="97">
        <v>0.98298346000000003</v>
      </c>
      <c r="AQ11" s="97">
        <v>2.7346193999999999E-3</v>
      </c>
      <c r="AR11" s="97">
        <v>1.0507109107999999</v>
      </c>
      <c r="AS11" s="97">
        <v>1.017254184</v>
      </c>
      <c r="AT11" s="97">
        <v>1.0852680043</v>
      </c>
      <c r="AU11" s="95">
        <v>1</v>
      </c>
      <c r="AV11" s="95">
        <v>2</v>
      </c>
      <c r="AW11" s="95">
        <v>3</v>
      </c>
      <c r="AX11" s="95" t="s">
        <v>228</v>
      </c>
      <c r="AY11" s="95" t="s">
        <v>425</v>
      </c>
      <c r="AZ11" s="95" t="s">
        <v>28</v>
      </c>
      <c r="BA11" s="95" t="s">
        <v>28</v>
      </c>
      <c r="BB11" s="95" t="s">
        <v>28</v>
      </c>
      <c r="BC11" s="101" t="s">
        <v>431</v>
      </c>
      <c r="BD11" s="102">
        <v>6616</v>
      </c>
      <c r="BE11" s="102">
        <v>8234</v>
      </c>
      <c r="BF11" s="102">
        <v>8782</v>
      </c>
      <c r="BQ11" s="46"/>
      <c r="CC11" s="4"/>
      <c r="CO11" s="4"/>
    </row>
    <row r="12" spans="1:93" x14ac:dyDescent="0.3">
      <c r="A12" s="9"/>
      <c r="B12" t="s">
        <v>164</v>
      </c>
      <c r="C12" s="95">
        <v>3334</v>
      </c>
      <c r="D12" s="108">
        <v>8462</v>
      </c>
      <c r="E12" s="109"/>
      <c r="F12" s="97"/>
      <c r="G12" s="97"/>
      <c r="H12" s="97">
        <v>0.21027302840000001</v>
      </c>
      <c r="I12" s="98">
        <v>39.399669109000001</v>
      </c>
      <c r="J12" s="97">
        <v>38.084723367999999</v>
      </c>
      <c r="K12" s="97">
        <v>40.760015791999997</v>
      </c>
      <c r="L12" s="97">
        <v>1.0228384100000001</v>
      </c>
      <c r="M12" s="97">
        <v>0.98733479489999998</v>
      </c>
      <c r="N12" s="97">
        <v>1.0596187012</v>
      </c>
      <c r="O12" s="108">
        <v>4112</v>
      </c>
      <c r="P12" s="108">
        <v>10286</v>
      </c>
      <c r="Q12" s="109"/>
      <c r="R12" s="97"/>
      <c r="S12" s="97"/>
      <c r="T12" s="97">
        <v>0.64934722749999996</v>
      </c>
      <c r="U12" s="98">
        <v>39.976667315</v>
      </c>
      <c r="V12" s="97">
        <v>38.773272966999997</v>
      </c>
      <c r="W12" s="97">
        <v>41.217411048999999</v>
      </c>
      <c r="X12" s="97">
        <v>0.99266241700000002</v>
      </c>
      <c r="Y12" s="97">
        <v>0.96164327240000003</v>
      </c>
      <c r="Z12" s="97">
        <v>1.0246821274</v>
      </c>
      <c r="AA12" s="108">
        <v>4416</v>
      </c>
      <c r="AB12" s="108">
        <v>11527</v>
      </c>
      <c r="AC12" s="109"/>
      <c r="AD12" s="97"/>
      <c r="AE12" s="97"/>
      <c r="AF12" s="97">
        <v>0.58263206059999995</v>
      </c>
      <c r="AG12" s="98">
        <v>38.310054653999998</v>
      </c>
      <c r="AH12" s="97">
        <v>37.196638462999999</v>
      </c>
      <c r="AI12" s="97">
        <v>39.456799007999997</v>
      </c>
      <c r="AJ12" s="97">
        <v>1.0086166834000001</v>
      </c>
      <c r="AK12" s="97">
        <v>0.97822046159999998</v>
      </c>
      <c r="AL12" s="97">
        <v>1.0399574063000001</v>
      </c>
      <c r="AM12" s="97">
        <v>4.9415746099999998E-2</v>
      </c>
      <c r="AN12" s="97">
        <v>0.95831036520000001</v>
      </c>
      <c r="AO12" s="97">
        <v>0.91845872849999999</v>
      </c>
      <c r="AP12" s="97">
        <v>0.99989115200000001</v>
      </c>
      <c r="AQ12" s="97">
        <v>0.53273674820000005</v>
      </c>
      <c r="AR12" s="97">
        <v>1.0146447475</v>
      </c>
      <c r="AS12" s="97">
        <v>0.96934108370000005</v>
      </c>
      <c r="AT12" s="97">
        <v>1.0620657486</v>
      </c>
      <c r="AU12" s="95" t="s">
        <v>28</v>
      </c>
      <c r="AV12" s="95" t="s">
        <v>28</v>
      </c>
      <c r="AW12" s="95" t="s">
        <v>28</v>
      </c>
      <c r="AX12" s="95" t="s">
        <v>28</v>
      </c>
      <c r="AY12" s="95" t="s">
        <v>425</v>
      </c>
      <c r="AZ12" s="95" t="s">
        <v>28</v>
      </c>
      <c r="BA12" s="95" t="s">
        <v>28</v>
      </c>
      <c r="BB12" s="95" t="s">
        <v>28</v>
      </c>
      <c r="BC12" s="101" t="s">
        <v>427</v>
      </c>
      <c r="BD12" s="102">
        <v>3334</v>
      </c>
      <c r="BE12" s="102">
        <v>4112</v>
      </c>
      <c r="BF12" s="102">
        <v>4416</v>
      </c>
      <c r="BQ12" s="46"/>
      <c r="CC12" s="4"/>
      <c r="CO12" s="4"/>
    </row>
    <row r="13" spans="1:93" s="3" customFormat="1" x14ac:dyDescent="0.3">
      <c r="A13" s="9" t="s">
        <v>29</v>
      </c>
      <c r="B13" s="3" t="s">
        <v>48</v>
      </c>
      <c r="C13" s="105">
        <v>40085</v>
      </c>
      <c r="D13" s="106">
        <v>104063</v>
      </c>
      <c r="E13" s="104"/>
      <c r="F13" s="103"/>
      <c r="G13" s="103"/>
      <c r="H13" s="103" t="s">
        <v>28</v>
      </c>
      <c r="I13" s="107">
        <v>38.519935039000003</v>
      </c>
      <c r="J13" s="103">
        <v>38.144686784999998</v>
      </c>
      <c r="K13" s="103">
        <v>38.898874798000001</v>
      </c>
      <c r="L13" s="103" t="s">
        <v>28</v>
      </c>
      <c r="M13" s="103" t="s">
        <v>28</v>
      </c>
      <c r="N13" s="103" t="s">
        <v>28</v>
      </c>
      <c r="O13" s="106">
        <v>52144</v>
      </c>
      <c r="P13" s="106">
        <v>129479</v>
      </c>
      <c r="Q13" s="104"/>
      <c r="R13" s="103"/>
      <c r="S13" s="103"/>
      <c r="T13" s="103" t="s">
        <v>28</v>
      </c>
      <c r="U13" s="107">
        <v>40.272167687</v>
      </c>
      <c r="V13" s="103">
        <v>39.927985448999998</v>
      </c>
      <c r="W13" s="103">
        <v>40.619316802999997</v>
      </c>
      <c r="X13" s="103" t="s">
        <v>28</v>
      </c>
      <c r="Y13" s="103" t="s">
        <v>28</v>
      </c>
      <c r="Z13" s="103" t="s">
        <v>28</v>
      </c>
      <c r="AA13" s="106">
        <v>57798</v>
      </c>
      <c r="AB13" s="106">
        <v>152169</v>
      </c>
      <c r="AC13" s="104"/>
      <c r="AD13" s="103"/>
      <c r="AE13" s="103"/>
      <c r="AF13" s="103" t="s">
        <v>28</v>
      </c>
      <c r="AG13" s="107">
        <v>37.982769158000004</v>
      </c>
      <c r="AH13" s="103">
        <v>37.674372816999998</v>
      </c>
      <c r="AI13" s="103">
        <v>38.293689981</v>
      </c>
      <c r="AJ13" s="103" t="s">
        <v>28</v>
      </c>
      <c r="AK13" s="103" t="s">
        <v>28</v>
      </c>
      <c r="AL13" s="103" t="s">
        <v>28</v>
      </c>
      <c r="AM13" s="103">
        <v>3.313262E-22</v>
      </c>
      <c r="AN13" s="103">
        <v>0.94315184259999996</v>
      </c>
      <c r="AO13" s="103">
        <v>0.93205281480000002</v>
      </c>
      <c r="AP13" s="103">
        <v>0.95438303920000001</v>
      </c>
      <c r="AQ13" s="103">
        <v>2.1297180000000001E-11</v>
      </c>
      <c r="AR13" s="103">
        <v>1.0454889824</v>
      </c>
      <c r="AS13" s="103">
        <v>1.0319656370000001</v>
      </c>
      <c r="AT13" s="103">
        <v>1.0591895439000001</v>
      </c>
      <c r="AU13" s="105" t="s">
        <v>28</v>
      </c>
      <c r="AV13" s="105" t="s">
        <v>28</v>
      </c>
      <c r="AW13" s="105" t="s">
        <v>28</v>
      </c>
      <c r="AX13" s="105" t="s">
        <v>228</v>
      </c>
      <c r="AY13" s="105" t="s">
        <v>425</v>
      </c>
      <c r="AZ13" s="105" t="s">
        <v>28</v>
      </c>
      <c r="BA13" s="105" t="s">
        <v>28</v>
      </c>
      <c r="BB13" s="105" t="s">
        <v>28</v>
      </c>
      <c r="BC13" s="99" t="s">
        <v>432</v>
      </c>
      <c r="BD13" s="100">
        <v>40085</v>
      </c>
      <c r="BE13" s="100">
        <v>52144</v>
      </c>
      <c r="BF13" s="100">
        <v>57798</v>
      </c>
      <c r="BG13" s="37"/>
      <c r="BH13" s="37"/>
      <c r="BI13" s="37"/>
      <c r="BJ13" s="37"/>
      <c r="BK13" s="37"/>
      <c r="BL13" s="37"/>
      <c r="BM13" s="37"/>
      <c r="BN13" s="37"/>
      <c r="BO13" s="37"/>
      <c r="BP13" s="37"/>
      <c r="BQ13" s="37"/>
      <c r="BR13" s="37"/>
      <c r="BS13" s="37"/>
      <c r="BT13" s="37"/>
      <c r="BU13" s="37"/>
      <c r="BV13" s="37"/>
      <c r="BW13" s="37"/>
    </row>
    <row r="14" spans="1:93" s="3" customFormat="1" x14ac:dyDescent="0.3">
      <c r="A14" s="9" t="s">
        <v>178</v>
      </c>
      <c r="B14" s="3" t="s">
        <v>61</v>
      </c>
      <c r="C14" s="105">
        <v>138</v>
      </c>
      <c r="D14" s="106">
        <v>292</v>
      </c>
      <c r="E14" s="104"/>
      <c r="F14" s="103"/>
      <c r="G14" s="103"/>
      <c r="H14" s="103">
        <v>1.6478652100000001E-2</v>
      </c>
      <c r="I14" s="107">
        <v>47.260273972999997</v>
      </c>
      <c r="J14" s="103">
        <v>39.997896077999997</v>
      </c>
      <c r="K14" s="103">
        <v>55.841274540999997</v>
      </c>
      <c r="L14" s="103">
        <v>1.226904301</v>
      </c>
      <c r="M14" s="103">
        <v>1.0380708167999999</v>
      </c>
      <c r="N14" s="103">
        <v>1.4500881243999999</v>
      </c>
      <c r="O14" s="106">
        <v>197</v>
      </c>
      <c r="P14" s="106">
        <v>429</v>
      </c>
      <c r="Q14" s="104"/>
      <c r="R14" s="103"/>
      <c r="S14" s="103"/>
      <c r="T14" s="103">
        <v>6.5944453200000003E-2</v>
      </c>
      <c r="U14" s="107">
        <v>45.920745920999998</v>
      </c>
      <c r="V14" s="103">
        <v>39.935887024000003</v>
      </c>
      <c r="W14" s="103">
        <v>52.802505793000002</v>
      </c>
      <c r="X14" s="103">
        <v>1.1402600992</v>
      </c>
      <c r="Y14" s="103">
        <v>0.99138850040000004</v>
      </c>
      <c r="Z14" s="103">
        <v>1.3114869631999999</v>
      </c>
      <c r="AA14" s="106">
        <v>240</v>
      </c>
      <c r="AB14" s="106">
        <v>569</v>
      </c>
      <c r="AC14" s="104"/>
      <c r="AD14" s="103"/>
      <c r="AE14" s="103"/>
      <c r="AF14" s="103">
        <v>0.1052036297</v>
      </c>
      <c r="AG14" s="107">
        <v>42.179261863000001</v>
      </c>
      <c r="AH14" s="103">
        <v>37.166712820000001</v>
      </c>
      <c r="AI14" s="103">
        <v>47.867836468</v>
      </c>
      <c r="AJ14" s="103">
        <v>1.1104841167999999</v>
      </c>
      <c r="AK14" s="103">
        <v>0.97825836420000001</v>
      </c>
      <c r="AL14" s="103">
        <v>1.2605820905</v>
      </c>
      <c r="AM14" s="103">
        <v>0.37669072110000001</v>
      </c>
      <c r="AN14" s="103">
        <v>0.91852301209999998</v>
      </c>
      <c r="AO14" s="103">
        <v>0.76077446439999996</v>
      </c>
      <c r="AP14" s="103">
        <v>1.1089811281999999</v>
      </c>
      <c r="AQ14" s="103">
        <v>0.79561924689999997</v>
      </c>
      <c r="AR14" s="103">
        <v>0.97165636300000002</v>
      </c>
      <c r="AS14" s="103">
        <v>0.78167010719999996</v>
      </c>
      <c r="AT14" s="103">
        <v>1.2078191029000001</v>
      </c>
      <c r="AU14" s="105" t="s">
        <v>28</v>
      </c>
      <c r="AV14" s="105" t="s">
        <v>28</v>
      </c>
      <c r="AW14" s="105" t="s">
        <v>28</v>
      </c>
      <c r="AX14" s="105" t="s">
        <v>28</v>
      </c>
      <c r="AY14" s="105" t="s">
        <v>28</v>
      </c>
      <c r="AZ14" s="105" t="s">
        <v>28</v>
      </c>
      <c r="BA14" s="105" t="s">
        <v>28</v>
      </c>
      <c r="BB14" s="105" t="s">
        <v>28</v>
      </c>
      <c r="BC14" s="99" t="s">
        <v>28</v>
      </c>
      <c r="BD14" s="100">
        <v>138</v>
      </c>
      <c r="BE14" s="100">
        <v>197</v>
      </c>
      <c r="BF14" s="100">
        <v>240</v>
      </c>
      <c r="BG14" s="37"/>
      <c r="BH14" s="37"/>
      <c r="BI14" s="37"/>
      <c r="BJ14" s="37"/>
      <c r="BK14" s="37"/>
      <c r="BL14" s="37"/>
      <c r="BM14" s="37"/>
      <c r="BN14" s="37"/>
      <c r="BO14" s="37"/>
      <c r="BP14" s="37"/>
      <c r="BQ14" s="37"/>
      <c r="BR14" s="37"/>
      <c r="BS14" s="37"/>
      <c r="BT14" s="37"/>
      <c r="BU14" s="37"/>
      <c r="BV14" s="37"/>
      <c r="BW14" s="37"/>
    </row>
    <row r="15" spans="1:93" x14ac:dyDescent="0.3">
      <c r="A15" s="9"/>
      <c r="B15" t="s">
        <v>66</v>
      </c>
      <c r="C15" s="95">
        <v>143</v>
      </c>
      <c r="D15" s="108">
        <v>379</v>
      </c>
      <c r="E15" s="109"/>
      <c r="F15" s="97"/>
      <c r="G15" s="97"/>
      <c r="H15" s="97">
        <v>0.80485924669999998</v>
      </c>
      <c r="I15" s="98">
        <v>37.730870711999998</v>
      </c>
      <c r="J15" s="97">
        <v>32.026964511999999</v>
      </c>
      <c r="K15" s="97">
        <v>44.450625477999999</v>
      </c>
      <c r="L15" s="97">
        <v>0.97951542940000003</v>
      </c>
      <c r="M15" s="97">
        <v>0.83119587490000002</v>
      </c>
      <c r="N15" s="97">
        <v>1.1543012971</v>
      </c>
      <c r="O15" s="108">
        <v>203</v>
      </c>
      <c r="P15" s="108">
        <v>467</v>
      </c>
      <c r="Q15" s="109"/>
      <c r="R15" s="97"/>
      <c r="S15" s="97"/>
      <c r="T15" s="97">
        <v>0.27737945819999998</v>
      </c>
      <c r="U15" s="98">
        <v>43.468950749000001</v>
      </c>
      <c r="V15" s="97">
        <v>37.882315872</v>
      </c>
      <c r="W15" s="97">
        <v>49.879465807999999</v>
      </c>
      <c r="X15" s="97">
        <v>1.0793794634</v>
      </c>
      <c r="Y15" s="97">
        <v>0.94040588110000001</v>
      </c>
      <c r="Z15" s="97">
        <v>1.2388906210999999</v>
      </c>
      <c r="AA15" s="108">
        <v>242</v>
      </c>
      <c r="AB15" s="108">
        <v>606</v>
      </c>
      <c r="AC15" s="109"/>
      <c r="AD15" s="97"/>
      <c r="AE15" s="97"/>
      <c r="AF15" s="97">
        <v>0.43676133319999999</v>
      </c>
      <c r="AG15" s="98">
        <v>39.933993399000002</v>
      </c>
      <c r="AH15" s="97">
        <v>35.206709291999999</v>
      </c>
      <c r="AI15" s="97">
        <v>45.296020585000001</v>
      </c>
      <c r="AJ15" s="97">
        <v>1.0513713003</v>
      </c>
      <c r="AK15" s="97">
        <v>0.92666845480000004</v>
      </c>
      <c r="AL15" s="97">
        <v>1.1928555518999999</v>
      </c>
      <c r="AM15" s="97">
        <v>0.37282896110000002</v>
      </c>
      <c r="AN15" s="97">
        <v>0.91867856739999998</v>
      </c>
      <c r="AO15" s="97">
        <v>0.76234264230000004</v>
      </c>
      <c r="AP15" s="97">
        <v>1.1070747763</v>
      </c>
      <c r="AQ15" s="97">
        <v>0.1947298224</v>
      </c>
      <c r="AR15" s="97">
        <v>1.1520791842</v>
      </c>
      <c r="AS15" s="97">
        <v>0.93014928330000002</v>
      </c>
      <c r="AT15" s="97">
        <v>1.4269606722999999</v>
      </c>
      <c r="AU15" s="95" t="s">
        <v>28</v>
      </c>
      <c r="AV15" s="95" t="s">
        <v>28</v>
      </c>
      <c r="AW15" s="95" t="s">
        <v>28</v>
      </c>
      <c r="AX15" s="95" t="s">
        <v>28</v>
      </c>
      <c r="AY15" s="95" t="s">
        <v>28</v>
      </c>
      <c r="AZ15" s="95" t="s">
        <v>28</v>
      </c>
      <c r="BA15" s="95" t="s">
        <v>28</v>
      </c>
      <c r="BB15" s="95" t="s">
        <v>28</v>
      </c>
      <c r="BC15" s="101" t="s">
        <v>28</v>
      </c>
      <c r="BD15" s="102">
        <v>143</v>
      </c>
      <c r="BE15" s="102">
        <v>203</v>
      </c>
      <c r="BF15" s="102">
        <v>242</v>
      </c>
    </row>
    <row r="16" spans="1:93" x14ac:dyDescent="0.3">
      <c r="A16" s="9"/>
      <c r="B16" t="s">
        <v>73</v>
      </c>
      <c r="C16" s="95">
        <v>144</v>
      </c>
      <c r="D16" s="108">
        <v>399</v>
      </c>
      <c r="E16" s="109"/>
      <c r="F16" s="97"/>
      <c r="G16" s="97"/>
      <c r="H16" s="97">
        <v>0.43512874439999999</v>
      </c>
      <c r="I16" s="98">
        <v>36.090225564000001</v>
      </c>
      <c r="J16" s="97">
        <v>30.651810679</v>
      </c>
      <c r="K16" s="97">
        <v>42.493554291999999</v>
      </c>
      <c r="L16" s="97">
        <v>0.93692332369999998</v>
      </c>
      <c r="M16" s="97">
        <v>0.79550569510000002</v>
      </c>
      <c r="N16" s="97">
        <v>1.1034808673000001</v>
      </c>
      <c r="O16" s="108">
        <v>207</v>
      </c>
      <c r="P16" s="108">
        <v>535</v>
      </c>
      <c r="Q16" s="109"/>
      <c r="R16" s="97"/>
      <c r="S16" s="97"/>
      <c r="T16" s="97">
        <v>0.56535093270000003</v>
      </c>
      <c r="U16" s="98">
        <v>38.691588785</v>
      </c>
      <c r="V16" s="97">
        <v>33.764005818000001</v>
      </c>
      <c r="W16" s="97">
        <v>44.338312545000001</v>
      </c>
      <c r="X16" s="97">
        <v>0.96075257449999996</v>
      </c>
      <c r="Y16" s="97">
        <v>0.83816909809999995</v>
      </c>
      <c r="Z16" s="97">
        <v>1.1012640665</v>
      </c>
      <c r="AA16" s="108">
        <v>283</v>
      </c>
      <c r="AB16" s="108">
        <v>733</v>
      </c>
      <c r="AC16" s="109"/>
      <c r="AD16" s="97"/>
      <c r="AE16" s="97"/>
      <c r="AF16" s="97">
        <v>0.78393847829999996</v>
      </c>
      <c r="AG16" s="98">
        <v>38.608458390000003</v>
      </c>
      <c r="AH16" s="97">
        <v>34.362423120000003</v>
      </c>
      <c r="AI16" s="97">
        <v>43.379160253999999</v>
      </c>
      <c r="AJ16" s="97">
        <v>1.0164729756999999</v>
      </c>
      <c r="AK16" s="97">
        <v>0.90442682240000005</v>
      </c>
      <c r="AL16" s="97">
        <v>1.1424001198</v>
      </c>
      <c r="AM16" s="97">
        <v>0.98123750330000004</v>
      </c>
      <c r="AN16" s="97">
        <v>0.99785146079999998</v>
      </c>
      <c r="AO16" s="97">
        <v>0.83409798930000001</v>
      </c>
      <c r="AP16" s="97">
        <v>1.1937536724</v>
      </c>
      <c r="AQ16" s="97">
        <v>0.52126842959999997</v>
      </c>
      <c r="AR16" s="97">
        <v>1.0720794392999999</v>
      </c>
      <c r="AS16" s="97">
        <v>0.86668123210000003</v>
      </c>
      <c r="AT16" s="97">
        <v>1.3261557785</v>
      </c>
      <c r="AU16" s="95" t="s">
        <v>28</v>
      </c>
      <c r="AV16" s="95" t="s">
        <v>28</v>
      </c>
      <c r="AW16" s="95" t="s">
        <v>28</v>
      </c>
      <c r="AX16" s="95" t="s">
        <v>28</v>
      </c>
      <c r="AY16" s="95" t="s">
        <v>28</v>
      </c>
      <c r="AZ16" s="95" t="s">
        <v>28</v>
      </c>
      <c r="BA16" s="95" t="s">
        <v>28</v>
      </c>
      <c r="BB16" s="95" t="s">
        <v>28</v>
      </c>
      <c r="BC16" s="101" t="s">
        <v>28</v>
      </c>
      <c r="BD16" s="102">
        <v>144</v>
      </c>
      <c r="BE16" s="102">
        <v>207</v>
      </c>
      <c r="BF16" s="102">
        <v>283</v>
      </c>
    </row>
    <row r="17" spans="1:58" x14ac:dyDescent="0.3">
      <c r="A17" s="9"/>
      <c r="B17" t="s">
        <v>65</v>
      </c>
      <c r="C17" s="95">
        <v>67</v>
      </c>
      <c r="D17" s="108">
        <v>124</v>
      </c>
      <c r="E17" s="109"/>
      <c r="F17" s="97"/>
      <c r="G17" s="97"/>
      <c r="H17" s="97">
        <v>5.6461180999999999E-3</v>
      </c>
      <c r="I17" s="98">
        <v>54.032258065000001</v>
      </c>
      <c r="J17" s="97">
        <v>42.526760168999999</v>
      </c>
      <c r="K17" s="97">
        <v>68.650536743000004</v>
      </c>
      <c r="L17" s="97">
        <v>1.4027089612000001</v>
      </c>
      <c r="M17" s="97">
        <v>1.1037987059000001</v>
      </c>
      <c r="N17" s="97">
        <v>1.7825645376000001</v>
      </c>
      <c r="O17" s="108">
        <v>74</v>
      </c>
      <c r="P17" s="108">
        <v>135</v>
      </c>
      <c r="Q17" s="109"/>
      <c r="R17" s="97"/>
      <c r="S17" s="97"/>
      <c r="T17" s="97">
        <v>8.0440288999999998E-3</v>
      </c>
      <c r="U17" s="98">
        <v>54.814814814999998</v>
      </c>
      <c r="V17" s="97">
        <v>43.646335004999997</v>
      </c>
      <c r="W17" s="97">
        <v>68.841150644999999</v>
      </c>
      <c r="X17" s="97">
        <v>1.3611091223</v>
      </c>
      <c r="Y17" s="97">
        <v>1.0836089605999999</v>
      </c>
      <c r="Z17" s="97">
        <v>1.7096739784999999</v>
      </c>
      <c r="AA17" s="108">
        <v>79</v>
      </c>
      <c r="AB17" s="108">
        <v>172</v>
      </c>
      <c r="AC17" s="109"/>
      <c r="AD17" s="97"/>
      <c r="AE17" s="97"/>
      <c r="AF17" s="97">
        <v>9.1502716200000001E-2</v>
      </c>
      <c r="AG17" s="98">
        <v>45.930232558</v>
      </c>
      <c r="AH17" s="97">
        <v>36.840964253000003</v>
      </c>
      <c r="AI17" s="97">
        <v>57.261971981999999</v>
      </c>
      <c r="AJ17" s="97">
        <v>1.2092386515</v>
      </c>
      <c r="AK17" s="97">
        <v>0.96979276069999998</v>
      </c>
      <c r="AL17" s="97">
        <v>1.5078047348000001</v>
      </c>
      <c r="AM17" s="97">
        <v>0.2743534487</v>
      </c>
      <c r="AN17" s="97">
        <v>0.83791640479999996</v>
      </c>
      <c r="AO17" s="97">
        <v>0.61023344930000001</v>
      </c>
      <c r="AP17" s="97">
        <v>1.1505496824999999</v>
      </c>
      <c r="AQ17" s="97">
        <v>0.9320492373</v>
      </c>
      <c r="AR17" s="97">
        <v>1.0144831399000001</v>
      </c>
      <c r="AS17" s="97">
        <v>0.72895316539999999</v>
      </c>
      <c r="AT17" s="97">
        <v>1.4118548211999999</v>
      </c>
      <c r="AU17" s="95" t="s">
        <v>28</v>
      </c>
      <c r="AV17" s="95" t="s">
        <v>28</v>
      </c>
      <c r="AW17" s="95" t="s">
        <v>28</v>
      </c>
      <c r="AX17" s="95" t="s">
        <v>28</v>
      </c>
      <c r="AY17" s="95" t="s">
        <v>28</v>
      </c>
      <c r="AZ17" s="95" t="s">
        <v>28</v>
      </c>
      <c r="BA17" s="95" t="s">
        <v>28</v>
      </c>
      <c r="BB17" s="95" t="s">
        <v>28</v>
      </c>
      <c r="BC17" s="101" t="s">
        <v>28</v>
      </c>
      <c r="BD17" s="102">
        <v>67</v>
      </c>
      <c r="BE17" s="102">
        <v>74</v>
      </c>
      <c r="BF17" s="102">
        <v>79</v>
      </c>
    </row>
    <row r="18" spans="1:58" x14ac:dyDescent="0.3">
      <c r="A18" s="9"/>
      <c r="B18" t="s">
        <v>64</v>
      </c>
      <c r="C18" s="95">
        <v>195</v>
      </c>
      <c r="D18" s="108">
        <v>502</v>
      </c>
      <c r="E18" s="109"/>
      <c r="F18" s="97"/>
      <c r="G18" s="97"/>
      <c r="H18" s="97">
        <v>0.90691717360000002</v>
      </c>
      <c r="I18" s="98">
        <v>38.844621514000004</v>
      </c>
      <c r="J18" s="97">
        <v>33.757873826000001</v>
      </c>
      <c r="K18" s="97">
        <v>44.697857108000001</v>
      </c>
      <c r="L18" s="97">
        <v>1.0084290504</v>
      </c>
      <c r="M18" s="97">
        <v>0.87607533770000001</v>
      </c>
      <c r="N18" s="97">
        <v>1.1607781956000001</v>
      </c>
      <c r="O18" s="108">
        <v>251</v>
      </c>
      <c r="P18" s="108">
        <v>637</v>
      </c>
      <c r="Q18" s="109"/>
      <c r="R18" s="97"/>
      <c r="S18" s="97"/>
      <c r="T18" s="97">
        <v>0.73034892309999999</v>
      </c>
      <c r="U18" s="98">
        <v>39.403453689000003</v>
      </c>
      <c r="V18" s="97">
        <v>34.818248789000002</v>
      </c>
      <c r="W18" s="97">
        <v>44.592482869000001</v>
      </c>
      <c r="X18" s="97">
        <v>0.97842892380000002</v>
      </c>
      <c r="Y18" s="97">
        <v>0.86431641670000003</v>
      </c>
      <c r="Z18" s="97">
        <v>1.1076072841</v>
      </c>
      <c r="AA18" s="108">
        <v>309</v>
      </c>
      <c r="AB18" s="108">
        <v>832</v>
      </c>
      <c r="AC18" s="109"/>
      <c r="AD18" s="97"/>
      <c r="AE18" s="97"/>
      <c r="AF18" s="97">
        <v>0.69384148099999998</v>
      </c>
      <c r="AG18" s="98">
        <v>37.139423076999996</v>
      </c>
      <c r="AH18" s="97">
        <v>33.220945534999998</v>
      </c>
      <c r="AI18" s="97">
        <v>41.520092949000002</v>
      </c>
      <c r="AJ18" s="97">
        <v>0.97779661409999996</v>
      </c>
      <c r="AK18" s="97">
        <v>0.8743717097</v>
      </c>
      <c r="AL18" s="97">
        <v>1.0934551152</v>
      </c>
      <c r="AM18" s="97">
        <v>0.48618083670000001</v>
      </c>
      <c r="AN18" s="97">
        <v>0.94254233070000004</v>
      </c>
      <c r="AO18" s="97">
        <v>0.79794364689999997</v>
      </c>
      <c r="AP18" s="97">
        <v>1.1133443428000001</v>
      </c>
      <c r="AQ18" s="97">
        <v>0.88105295500000003</v>
      </c>
      <c r="AR18" s="97">
        <v>1.0143863463</v>
      </c>
      <c r="AS18" s="97">
        <v>0.84129677410000003</v>
      </c>
      <c r="AT18" s="97">
        <v>1.2230876085</v>
      </c>
      <c r="AU18" s="95" t="s">
        <v>28</v>
      </c>
      <c r="AV18" s="95" t="s">
        <v>28</v>
      </c>
      <c r="AW18" s="95" t="s">
        <v>28</v>
      </c>
      <c r="AX18" s="95" t="s">
        <v>28</v>
      </c>
      <c r="AY18" s="95" t="s">
        <v>28</v>
      </c>
      <c r="AZ18" s="95" t="s">
        <v>28</v>
      </c>
      <c r="BA18" s="95" t="s">
        <v>28</v>
      </c>
      <c r="BB18" s="95" t="s">
        <v>28</v>
      </c>
      <c r="BC18" s="101" t="s">
        <v>28</v>
      </c>
      <c r="BD18" s="102">
        <v>195</v>
      </c>
      <c r="BE18" s="102">
        <v>251</v>
      </c>
      <c r="BF18" s="102">
        <v>309</v>
      </c>
    </row>
    <row r="19" spans="1:58" x14ac:dyDescent="0.3">
      <c r="A19" s="9"/>
      <c r="B19" t="s">
        <v>67</v>
      </c>
      <c r="C19" s="95">
        <v>195</v>
      </c>
      <c r="D19" s="108">
        <v>494</v>
      </c>
      <c r="E19" s="109"/>
      <c r="F19" s="97"/>
      <c r="G19" s="97"/>
      <c r="H19" s="97">
        <v>0.73331873049999996</v>
      </c>
      <c r="I19" s="98">
        <v>39.473684210999998</v>
      </c>
      <c r="J19" s="97">
        <v>34.304560041999999</v>
      </c>
      <c r="K19" s="97">
        <v>45.421709045</v>
      </c>
      <c r="L19" s="97">
        <v>1.0247598851999999</v>
      </c>
      <c r="M19" s="97">
        <v>0.89026279259999996</v>
      </c>
      <c r="N19" s="97">
        <v>1.1795762231</v>
      </c>
      <c r="O19" s="108">
        <v>332</v>
      </c>
      <c r="P19" s="108">
        <v>764</v>
      </c>
      <c r="Q19" s="109"/>
      <c r="R19" s="97"/>
      <c r="S19" s="97"/>
      <c r="T19" s="97">
        <v>0.16703537490000001</v>
      </c>
      <c r="U19" s="98">
        <v>43.455497381999997</v>
      </c>
      <c r="V19" s="97">
        <v>39.023747362999998</v>
      </c>
      <c r="W19" s="97">
        <v>48.390541153999997</v>
      </c>
      <c r="X19" s="97">
        <v>1.0790454023</v>
      </c>
      <c r="Y19" s="97">
        <v>0.96866917890000004</v>
      </c>
      <c r="Z19" s="97">
        <v>1.2019985826999999</v>
      </c>
      <c r="AA19" s="108">
        <v>413</v>
      </c>
      <c r="AB19" s="108">
        <v>1015</v>
      </c>
      <c r="AC19" s="109"/>
      <c r="AD19" s="97"/>
      <c r="AE19" s="97"/>
      <c r="AF19" s="97">
        <v>0.16330304139999999</v>
      </c>
      <c r="AG19" s="98">
        <v>40.689655172000002</v>
      </c>
      <c r="AH19" s="97">
        <v>36.948696329000001</v>
      </c>
      <c r="AI19" s="97">
        <v>44.809376311999998</v>
      </c>
      <c r="AJ19" s="97">
        <v>1.0712661576</v>
      </c>
      <c r="AK19" s="97">
        <v>0.97244067509999998</v>
      </c>
      <c r="AL19" s="97">
        <v>1.1801349017</v>
      </c>
      <c r="AM19" s="97">
        <v>0.37229841660000002</v>
      </c>
      <c r="AN19" s="97">
        <v>0.93635230579999995</v>
      </c>
      <c r="AO19" s="97">
        <v>0.8103938047</v>
      </c>
      <c r="AP19" s="97">
        <v>1.0818883801000001</v>
      </c>
      <c r="AQ19" s="97">
        <v>0.28679935740000001</v>
      </c>
      <c r="AR19" s="97">
        <v>1.1008726003</v>
      </c>
      <c r="AS19" s="97">
        <v>0.92244144169999998</v>
      </c>
      <c r="AT19" s="97">
        <v>1.3138183384</v>
      </c>
      <c r="AU19" s="95" t="s">
        <v>28</v>
      </c>
      <c r="AV19" s="95" t="s">
        <v>28</v>
      </c>
      <c r="AW19" s="95" t="s">
        <v>28</v>
      </c>
      <c r="AX19" s="95" t="s">
        <v>28</v>
      </c>
      <c r="AY19" s="95" t="s">
        <v>28</v>
      </c>
      <c r="AZ19" s="95" t="s">
        <v>28</v>
      </c>
      <c r="BA19" s="95" t="s">
        <v>28</v>
      </c>
      <c r="BB19" s="95" t="s">
        <v>28</v>
      </c>
      <c r="BC19" s="101" t="s">
        <v>28</v>
      </c>
      <c r="BD19" s="102">
        <v>195</v>
      </c>
      <c r="BE19" s="102">
        <v>332</v>
      </c>
      <c r="BF19" s="102">
        <v>413</v>
      </c>
    </row>
    <row r="20" spans="1:58" x14ac:dyDescent="0.3">
      <c r="A20" s="9"/>
      <c r="B20" t="s">
        <v>63</v>
      </c>
      <c r="C20" s="95">
        <v>232</v>
      </c>
      <c r="D20" s="108">
        <v>457</v>
      </c>
      <c r="E20" s="109"/>
      <c r="F20" s="97"/>
      <c r="G20" s="97"/>
      <c r="H20" s="97">
        <v>2.7586400000000001E-5</v>
      </c>
      <c r="I20" s="98">
        <v>50.765864333000003</v>
      </c>
      <c r="J20" s="97">
        <v>44.636246335999999</v>
      </c>
      <c r="K20" s="97">
        <v>57.737224632</v>
      </c>
      <c r="L20" s="97">
        <v>1.3179114730999999</v>
      </c>
      <c r="M20" s="97">
        <v>1.1583522128999999</v>
      </c>
      <c r="N20" s="97">
        <v>1.499449504</v>
      </c>
      <c r="O20" s="108">
        <v>300</v>
      </c>
      <c r="P20" s="108">
        <v>594</v>
      </c>
      <c r="Q20" s="109"/>
      <c r="R20" s="97"/>
      <c r="S20" s="97"/>
      <c r="T20" s="97">
        <v>9.2162099999999996E-5</v>
      </c>
      <c r="U20" s="98">
        <v>50.505050505</v>
      </c>
      <c r="V20" s="97">
        <v>45.101466737000003</v>
      </c>
      <c r="W20" s="97">
        <v>56.556034893000003</v>
      </c>
      <c r="X20" s="97">
        <v>1.2540931716999999</v>
      </c>
      <c r="Y20" s="97">
        <v>1.1195525706</v>
      </c>
      <c r="Z20" s="97">
        <v>1.4048019937</v>
      </c>
      <c r="AA20" s="108">
        <v>318</v>
      </c>
      <c r="AB20" s="108">
        <v>737</v>
      </c>
      <c r="AC20" s="109"/>
      <c r="AD20" s="97"/>
      <c r="AE20" s="97"/>
      <c r="AF20" s="97">
        <v>2.33633255E-2</v>
      </c>
      <c r="AG20" s="98">
        <v>43.147896879000001</v>
      </c>
      <c r="AH20" s="97">
        <v>38.656864036999998</v>
      </c>
      <c r="AI20" s="97">
        <v>48.160683787000004</v>
      </c>
      <c r="AJ20" s="97">
        <v>1.1359860757</v>
      </c>
      <c r="AK20" s="97">
        <v>1.0174401326</v>
      </c>
      <c r="AL20" s="97">
        <v>1.2683442718</v>
      </c>
      <c r="AM20" s="97">
        <v>5.0451755700000003E-2</v>
      </c>
      <c r="AN20" s="97">
        <v>0.85432835819999997</v>
      </c>
      <c r="AO20" s="97">
        <v>0.72965079730000004</v>
      </c>
      <c r="AP20" s="97">
        <v>1.0003099377</v>
      </c>
      <c r="AQ20" s="97">
        <v>0.95301983680000002</v>
      </c>
      <c r="AR20" s="97">
        <v>0.99486241730000002</v>
      </c>
      <c r="AS20" s="97">
        <v>0.8381930675</v>
      </c>
      <c r="AT20" s="97">
        <v>1.1808153369000001</v>
      </c>
      <c r="AU20" s="95">
        <v>1</v>
      </c>
      <c r="AV20" s="95">
        <v>2</v>
      </c>
      <c r="AW20" s="95" t="s">
        <v>28</v>
      </c>
      <c r="AX20" s="95" t="s">
        <v>28</v>
      </c>
      <c r="AY20" s="95" t="s">
        <v>28</v>
      </c>
      <c r="AZ20" s="95" t="s">
        <v>28</v>
      </c>
      <c r="BA20" s="95" t="s">
        <v>28</v>
      </c>
      <c r="BB20" s="95" t="s">
        <v>28</v>
      </c>
      <c r="BC20" s="101" t="s">
        <v>433</v>
      </c>
      <c r="BD20" s="102">
        <v>232</v>
      </c>
      <c r="BE20" s="102">
        <v>300</v>
      </c>
      <c r="BF20" s="102">
        <v>318</v>
      </c>
    </row>
    <row r="21" spans="1:58" x14ac:dyDescent="0.3">
      <c r="A21" s="9"/>
      <c r="B21" t="s">
        <v>62</v>
      </c>
      <c r="C21" s="95">
        <v>83</v>
      </c>
      <c r="D21" s="108">
        <v>181</v>
      </c>
      <c r="E21" s="109"/>
      <c r="F21" s="97"/>
      <c r="G21" s="97"/>
      <c r="H21" s="97">
        <v>0.112591551</v>
      </c>
      <c r="I21" s="98">
        <v>45.856353591000001</v>
      </c>
      <c r="J21" s="97">
        <v>36.980093936000003</v>
      </c>
      <c r="K21" s="97">
        <v>56.863164499</v>
      </c>
      <c r="L21" s="97">
        <v>1.1904577083000001</v>
      </c>
      <c r="M21" s="97">
        <v>0.95981113579999999</v>
      </c>
      <c r="N21" s="97">
        <v>1.4765296029999999</v>
      </c>
      <c r="O21" s="108">
        <v>96</v>
      </c>
      <c r="P21" s="108">
        <v>190</v>
      </c>
      <c r="Q21" s="109"/>
      <c r="R21" s="97"/>
      <c r="S21" s="97"/>
      <c r="T21" s="97">
        <v>2.63872694E-2</v>
      </c>
      <c r="U21" s="98">
        <v>50.526315789000002</v>
      </c>
      <c r="V21" s="97">
        <v>41.365877201000004</v>
      </c>
      <c r="W21" s="97">
        <v>61.715325771000003</v>
      </c>
      <c r="X21" s="97">
        <v>1.2546212108999999</v>
      </c>
      <c r="Y21" s="97">
        <v>1.0269689128999999</v>
      </c>
      <c r="Z21" s="97">
        <v>1.5327381024</v>
      </c>
      <c r="AA21" s="108">
        <v>97</v>
      </c>
      <c r="AB21" s="108">
        <v>205</v>
      </c>
      <c r="AC21" s="109"/>
      <c r="AD21" s="97"/>
      <c r="AE21" s="97"/>
      <c r="AF21" s="97">
        <v>3.05904223E-2</v>
      </c>
      <c r="AG21" s="98">
        <v>47.317073170999997</v>
      </c>
      <c r="AH21" s="97">
        <v>38.778539727000002</v>
      </c>
      <c r="AI21" s="97">
        <v>57.735681364000001</v>
      </c>
      <c r="AJ21" s="97">
        <v>1.2457510134000001</v>
      </c>
      <c r="AK21" s="97">
        <v>1.0207804276000001</v>
      </c>
      <c r="AL21" s="97">
        <v>1.5203030400999999</v>
      </c>
      <c r="AM21" s="97">
        <v>0.64851464550000004</v>
      </c>
      <c r="AN21" s="97">
        <v>0.93648373979999999</v>
      </c>
      <c r="AO21" s="97">
        <v>0.7062475278</v>
      </c>
      <c r="AP21" s="97">
        <v>1.2417767998</v>
      </c>
      <c r="AQ21" s="97">
        <v>0.51760448589999997</v>
      </c>
      <c r="AR21" s="97">
        <v>1.1018389346999999</v>
      </c>
      <c r="AS21" s="97">
        <v>0.82136771389999996</v>
      </c>
      <c r="AT21" s="97">
        <v>1.4780822492000001</v>
      </c>
      <c r="AU21" s="95" t="s">
        <v>28</v>
      </c>
      <c r="AV21" s="95" t="s">
        <v>28</v>
      </c>
      <c r="AW21" s="95" t="s">
        <v>28</v>
      </c>
      <c r="AX21" s="95" t="s">
        <v>28</v>
      </c>
      <c r="AY21" s="95" t="s">
        <v>28</v>
      </c>
      <c r="AZ21" s="95" t="s">
        <v>28</v>
      </c>
      <c r="BA21" s="95" t="s">
        <v>28</v>
      </c>
      <c r="BB21" s="95" t="s">
        <v>28</v>
      </c>
      <c r="BC21" s="101" t="s">
        <v>28</v>
      </c>
      <c r="BD21" s="102">
        <v>83</v>
      </c>
      <c r="BE21" s="102">
        <v>96</v>
      </c>
      <c r="BF21" s="102">
        <v>97</v>
      </c>
    </row>
    <row r="22" spans="1:58" x14ac:dyDescent="0.3">
      <c r="A22" s="9"/>
      <c r="B22" t="s">
        <v>202</v>
      </c>
      <c r="C22" s="95">
        <v>106</v>
      </c>
      <c r="D22" s="108">
        <v>272</v>
      </c>
      <c r="E22" s="109"/>
      <c r="F22" s="97"/>
      <c r="G22" s="97"/>
      <c r="H22" s="97">
        <v>0.90480502760000003</v>
      </c>
      <c r="I22" s="98">
        <v>38.970588235000001</v>
      </c>
      <c r="J22" s="97">
        <v>32.215209409000003</v>
      </c>
      <c r="K22" s="97">
        <v>47.142538424999998</v>
      </c>
      <c r="L22" s="97">
        <v>1.0116992199999999</v>
      </c>
      <c r="M22" s="97">
        <v>0.83611530160000003</v>
      </c>
      <c r="N22" s="97">
        <v>1.2241556995</v>
      </c>
      <c r="O22" s="108">
        <v>147</v>
      </c>
      <c r="P22" s="108">
        <v>329</v>
      </c>
      <c r="Q22" s="109"/>
      <c r="R22" s="97"/>
      <c r="S22" s="97"/>
      <c r="T22" s="97">
        <v>0.20847856079999999</v>
      </c>
      <c r="U22" s="98">
        <v>44.680851064000002</v>
      </c>
      <c r="V22" s="97">
        <v>38.011544534999999</v>
      </c>
      <c r="W22" s="97">
        <v>52.520319188000002</v>
      </c>
      <c r="X22" s="97">
        <v>1.1094722144</v>
      </c>
      <c r="Y22" s="97">
        <v>0.94365146950000001</v>
      </c>
      <c r="Z22" s="97">
        <v>1.3044313863000001</v>
      </c>
      <c r="AA22" s="108">
        <v>167</v>
      </c>
      <c r="AB22" s="108">
        <v>379</v>
      </c>
      <c r="AC22" s="109"/>
      <c r="AD22" s="97"/>
      <c r="AE22" s="97"/>
      <c r="AF22" s="97">
        <v>5.5337823899999999E-2</v>
      </c>
      <c r="AG22" s="98">
        <v>44.063324538000003</v>
      </c>
      <c r="AH22" s="97">
        <v>37.862501905999999</v>
      </c>
      <c r="AI22" s="97">
        <v>51.279669108</v>
      </c>
      <c r="AJ22" s="97">
        <v>1.1600872057</v>
      </c>
      <c r="AK22" s="97">
        <v>0.99661540110000002</v>
      </c>
      <c r="AL22" s="97">
        <v>1.3503727951</v>
      </c>
      <c r="AM22" s="97">
        <v>0.90206229370000002</v>
      </c>
      <c r="AN22" s="97">
        <v>0.98617916819999996</v>
      </c>
      <c r="AO22" s="97">
        <v>0.7901111395</v>
      </c>
      <c r="AP22" s="97">
        <v>1.2309019620999999</v>
      </c>
      <c r="AQ22" s="97">
        <v>0.28322651840000002</v>
      </c>
      <c r="AR22" s="97">
        <v>1.1465274990000001</v>
      </c>
      <c r="AS22" s="97">
        <v>0.89314426280000003</v>
      </c>
      <c r="AT22" s="97">
        <v>1.4717950512</v>
      </c>
      <c r="AU22" s="95" t="s">
        <v>28</v>
      </c>
      <c r="AV22" s="95" t="s">
        <v>28</v>
      </c>
      <c r="AW22" s="95" t="s">
        <v>28</v>
      </c>
      <c r="AX22" s="95" t="s">
        <v>28</v>
      </c>
      <c r="AY22" s="95" t="s">
        <v>28</v>
      </c>
      <c r="AZ22" s="95" t="s">
        <v>28</v>
      </c>
      <c r="BA22" s="95" t="s">
        <v>28</v>
      </c>
      <c r="BB22" s="95" t="s">
        <v>28</v>
      </c>
      <c r="BC22" s="101" t="s">
        <v>28</v>
      </c>
      <c r="BD22" s="102">
        <v>106</v>
      </c>
      <c r="BE22" s="102">
        <v>147</v>
      </c>
      <c r="BF22" s="102">
        <v>167</v>
      </c>
    </row>
    <row r="23" spans="1:58" x14ac:dyDescent="0.3">
      <c r="A23" s="9"/>
      <c r="B23" t="s">
        <v>72</v>
      </c>
      <c r="C23" s="95">
        <v>276</v>
      </c>
      <c r="D23" s="108">
        <v>534</v>
      </c>
      <c r="E23" s="109"/>
      <c r="F23" s="97"/>
      <c r="G23" s="97"/>
      <c r="H23" s="97">
        <v>1.1298756999999999E-6</v>
      </c>
      <c r="I23" s="98">
        <v>51.685393257999998</v>
      </c>
      <c r="J23" s="97">
        <v>45.933708824999997</v>
      </c>
      <c r="K23" s="97">
        <v>58.157286763999998</v>
      </c>
      <c r="L23" s="97">
        <v>1.3417829807999999</v>
      </c>
      <c r="M23" s="97">
        <v>1.1919824993999999</v>
      </c>
      <c r="N23" s="97">
        <v>1.5104093966000001</v>
      </c>
      <c r="O23" s="108">
        <v>347</v>
      </c>
      <c r="P23" s="108">
        <v>664</v>
      </c>
      <c r="Q23" s="109"/>
      <c r="R23" s="97"/>
      <c r="S23" s="97"/>
      <c r="T23" s="97">
        <v>1.3149509000000001E-6</v>
      </c>
      <c r="U23" s="98">
        <v>52.259036145000003</v>
      </c>
      <c r="V23" s="97">
        <v>47.039912194000003</v>
      </c>
      <c r="W23" s="97">
        <v>58.057226966999998</v>
      </c>
      <c r="X23" s="97">
        <v>1.2976464676999999</v>
      </c>
      <c r="Y23" s="97">
        <v>1.1676419949000001</v>
      </c>
      <c r="Z23" s="97">
        <v>1.4421255507999999</v>
      </c>
      <c r="AA23" s="108">
        <v>373</v>
      </c>
      <c r="AB23" s="108">
        <v>823</v>
      </c>
      <c r="AC23" s="109"/>
      <c r="AD23" s="97"/>
      <c r="AE23" s="97"/>
      <c r="AF23" s="97">
        <v>6.7161689999999997E-4</v>
      </c>
      <c r="AG23" s="98">
        <v>45.321992710000004</v>
      </c>
      <c r="AH23" s="97">
        <v>40.948259921999998</v>
      </c>
      <c r="AI23" s="97">
        <v>50.162889145999998</v>
      </c>
      <c r="AJ23" s="97">
        <v>1.1932250785</v>
      </c>
      <c r="AK23" s="97">
        <v>1.0777222309000001</v>
      </c>
      <c r="AL23" s="97">
        <v>1.3211067259</v>
      </c>
      <c r="AM23" s="97">
        <v>5.6194517300000003E-2</v>
      </c>
      <c r="AN23" s="97">
        <v>0.86725657519999999</v>
      </c>
      <c r="AO23" s="97">
        <v>0.74930973879999996</v>
      </c>
      <c r="AP23" s="97">
        <v>1.0037691068000001</v>
      </c>
      <c r="AQ23" s="97">
        <v>0.89114805330000002</v>
      </c>
      <c r="AR23" s="97">
        <v>1.0110987428</v>
      </c>
      <c r="AS23" s="97">
        <v>0.86325866330000001</v>
      </c>
      <c r="AT23" s="97">
        <v>1.1842576404</v>
      </c>
      <c r="AU23" s="95">
        <v>1</v>
      </c>
      <c r="AV23" s="95">
        <v>2</v>
      </c>
      <c r="AW23" s="95">
        <v>3</v>
      </c>
      <c r="AX23" s="95" t="s">
        <v>28</v>
      </c>
      <c r="AY23" s="95" t="s">
        <v>28</v>
      </c>
      <c r="AZ23" s="95" t="s">
        <v>28</v>
      </c>
      <c r="BA23" s="95" t="s">
        <v>28</v>
      </c>
      <c r="BB23" s="95" t="s">
        <v>28</v>
      </c>
      <c r="BC23" s="101" t="s">
        <v>229</v>
      </c>
      <c r="BD23" s="102">
        <v>276</v>
      </c>
      <c r="BE23" s="102">
        <v>347</v>
      </c>
      <c r="BF23" s="102">
        <v>373</v>
      </c>
    </row>
    <row r="24" spans="1:58" x14ac:dyDescent="0.3">
      <c r="A24" s="9"/>
      <c r="B24" t="s">
        <v>179</v>
      </c>
      <c r="C24" s="95">
        <v>249</v>
      </c>
      <c r="D24" s="108">
        <v>638</v>
      </c>
      <c r="E24" s="109"/>
      <c r="F24" s="97"/>
      <c r="G24" s="97"/>
      <c r="H24" s="97">
        <v>0.83662262939999998</v>
      </c>
      <c r="I24" s="98">
        <v>39.028213166</v>
      </c>
      <c r="J24" s="97">
        <v>34.469577671000003</v>
      </c>
      <c r="K24" s="97">
        <v>44.189732681000002</v>
      </c>
      <c r="L24" s="97">
        <v>1.0131951968999999</v>
      </c>
      <c r="M24" s="97">
        <v>0.89450574679999995</v>
      </c>
      <c r="N24" s="97">
        <v>1.1476332161</v>
      </c>
      <c r="O24" s="108">
        <v>359</v>
      </c>
      <c r="P24" s="108">
        <v>860</v>
      </c>
      <c r="Q24" s="109"/>
      <c r="R24" s="97"/>
      <c r="S24" s="97"/>
      <c r="T24" s="97">
        <v>0.49785380060000001</v>
      </c>
      <c r="U24" s="98">
        <v>41.744186046999999</v>
      </c>
      <c r="V24" s="97">
        <v>37.641879328999998</v>
      </c>
      <c r="W24" s="97">
        <v>46.293572470999997</v>
      </c>
      <c r="X24" s="97">
        <v>1.0365517538</v>
      </c>
      <c r="Y24" s="97">
        <v>0.93435498819999996</v>
      </c>
      <c r="Z24" s="97">
        <v>1.1499264754</v>
      </c>
      <c r="AA24" s="108">
        <v>382</v>
      </c>
      <c r="AB24" s="108">
        <v>1042</v>
      </c>
      <c r="AC24" s="109"/>
      <c r="AD24" s="97"/>
      <c r="AE24" s="97"/>
      <c r="AF24" s="97">
        <v>0.4899602549</v>
      </c>
      <c r="AG24" s="98">
        <v>36.660268713999997</v>
      </c>
      <c r="AH24" s="97">
        <v>33.162280185</v>
      </c>
      <c r="AI24" s="97">
        <v>40.527228366000003</v>
      </c>
      <c r="AJ24" s="97">
        <v>0.96518156860000004</v>
      </c>
      <c r="AK24" s="97">
        <v>0.87279867280000001</v>
      </c>
      <c r="AL24" s="97">
        <v>1.0673428927999999</v>
      </c>
      <c r="AM24" s="97">
        <v>7.7275411599999996E-2</v>
      </c>
      <c r="AN24" s="97">
        <v>0.87821256530000003</v>
      </c>
      <c r="AO24" s="97">
        <v>0.76037907810000005</v>
      </c>
      <c r="AP24" s="97">
        <v>1.0143063269999999</v>
      </c>
      <c r="AQ24" s="97">
        <v>0.41464934110000001</v>
      </c>
      <c r="AR24" s="97">
        <v>1.0695899878999999</v>
      </c>
      <c r="AS24" s="97">
        <v>0.90994951850000005</v>
      </c>
      <c r="AT24" s="97">
        <v>1.2572375926999999</v>
      </c>
      <c r="AU24" s="95" t="s">
        <v>28</v>
      </c>
      <c r="AV24" s="95" t="s">
        <v>28</v>
      </c>
      <c r="AW24" s="95" t="s">
        <v>28</v>
      </c>
      <c r="AX24" s="95" t="s">
        <v>28</v>
      </c>
      <c r="AY24" s="95" t="s">
        <v>28</v>
      </c>
      <c r="AZ24" s="95" t="s">
        <v>28</v>
      </c>
      <c r="BA24" s="95" t="s">
        <v>28</v>
      </c>
      <c r="BB24" s="95" t="s">
        <v>28</v>
      </c>
      <c r="BC24" s="101" t="s">
        <v>28</v>
      </c>
      <c r="BD24" s="102">
        <v>249</v>
      </c>
      <c r="BE24" s="102">
        <v>359</v>
      </c>
      <c r="BF24" s="102">
        <v>382</v>
      </c>
    </row>
    <row r="25" spans="1:58" x14ac:dyDescent="0.3">
      <c r="A25" s="9"/>
      <c r="B25" t="s">
        <v>68</v>
      </c>
      <c r="C25" s="95">
        <v>464</v>
      </c>
      <c r="D25" s="108">
        <v>1073</v>
      </c>
      <c r="E25" s="109"/>
      <c r="F25" s="97"/>
      <c r="G25" s="97"/>
      <c r="H25" s="97">
        <v>1.3241533200000001E-2</v>
      </c>
      <c r="I25" s="98">
        <v>43.243243243000002</v>
      </c>
      <c r="J25" s="97">
        <v>39.482279534</v>
      </c>
      <c r="K25" s="97">
        <v>47.362465092000001</v>
      </c>
      <c r="L25" s="97">
        <v>1.1226198382000001</v>
      </c>
      <c r="M25" s="97">
        <v>1.0244449453</v>
      </c>
      <c r="N25" s="97">
        <v>1.2302030548</v>
      </c>
      <c r="O25" s="108">
        <v>574</v>
      </c>
      <c r="P25" s="108">
        <v>1406</v>
      </c>
      <c r="Q25" s="109"/>
      <c r="R25" s="97"/>
      <c r="S25" s="97"/>
      <c r="T25" s="97">
        <v>0.74526743250000005</v>
      </c>
      <c r="U25" s="98">
        <v>40.825035561999997</v>
      </c>
      <c r="V25" s="97">
        <v>37.618208199999998</v>
      </c>
      <c r="W25" s="97">
        <v>44.305234310000003</v>
      </c>
      <c r="X25" s="97">
        <v>1.013728287</v>
      </c>
      <c r="Y25" s="97">
        <v>0.93368006459999997</v>
      </c>
      <c r="Z25" s="97">
        <v>1.1006393718</v>
      </c>
      <c r="AA25" s="108">
        <v>629</v>
      </c>
      <c r="AB25" s="108">
        <v>1742</v>
      </c>
      <c r="AC25" s="109"/>
      <c r="AD25" s="97"/>
      <c r="AE25" s="97"/>
      <c r="AF25" s="97">
        <v>0.20669731490000001</v>
      </c>
      <c r="AG25" s="98">
        <v>36.107921929</v>
      </c>
      <c r="AH25" s="97">
        <v>33.393571235000003</v>
      </c>
      <c r="AI25" s="97">
        <v>39.042904900000003</v>
      </c>
      <c r="AJ25" s="97">
        <v>0.95063953290000003</v>
      </c>
      <c r="AK25" s="97">
        <v>0.87880407969999996</v>
      </c>
      <c r="AL25" s="97">
        <v>1.02834698</v>
      </c>
      <c r="AM25" s="97">
        <v>3.3411944999999998E-2</v>
      </c>
      <c r="AN25" s="97">
        <v>0.88445536989999995</v>
      </c>
      <c r="AO25" s="97">
        <v>0.78984471499999998</v>
      </c>
      <c r="AP25" s="97">
        <v>0.99039885500000002</v>
      </c>
      <c r="AQ25" s="97">
        <v>0.35664307779999999</v>
      </c>
      <c r="AR25" s="97">
        <v>0.94407894739999998</v>
      </c>
      <c r="AS25" s="97">
        <v>0.8353509576</v>
      </c>
      <c r="AT25" s="97">
        <v>1.0669588043</v>
      </c>
      <c r="AU25" s="95" t="s">
        <v>28</v>
      </c>
      <c r="AV25" s="95" t="s">
        <v>28</v>
      </c>
      <c r="AW25" s="95" t="s">
        <v>28</v>
      </c>
      <c r="AX25" s="95" t="s">
        <v>28</v>
      </c>
      <c r="AY25" s="95" t="s">
        <v>28</v>
      </c>
      <c r="AZ25" s="95" t="s">
        <v>28</v>
      </c>
      <c r="BA25" s="95" t="s">
        <v>28</v>
      </c>
      <c r="BB25" s="95" t="s">
        <v>28</v>
      </c>
      <c r="BC25" s="101" t="s">
        <v>28</v>
      </c>
      <c r="BD25" s="102">
        <v>464</v>
      </c>
      <c r="BE25" s="102">
        <v>574</v>
      </c>
      <c r="BF25" s="102">
        <v>629</v>
      </c>
    </row>
    <row r="26" spans="1:58" x14ac:dyDescent="0.3">
      <c r="A26" s="9"/>
      <c r="B26" t="s">
        <v>147</v>
      </c>
      <c r="C26" s="95">
        <v>117</v>
      </c>
      <c r="D26" s="108">
        <v>272</v>
      </c>
      <c r="E26" s="109"/>
      <c r="F26" s="97"/>
      <c r="G26" s="97"/>
      <c r="H26" s="97">
        <v>0.2332400459</v>
      </c>
      <c r="I26" s="98">
        <v>43.014705882000001</v>
      </c>
      <c r="J26" s="97">
        <v>35.885859066000002</v>
      </c>
      <c r="K26" s="97">
        <v>51.559722137999998</v>
      </c>
      <c r="L26" s="97">
        <v>1.1166868749000001</v>
      </c>
      <c r="M26" s="97">
        <v>0.93137170390000001</v>
      </c>
      <c r="N26" s="97">
        <v>1.3388742339999999</v>
      </c>
      <c r="O26" s="108">
        <v>134</v>
      </c>
      <c r="P26" s="108">
        <v>349</v>
      </c>
      <c r="Q26" s="109"/>
      <c r="R26" s="97"/>
      <c r="S26" s="97"/>
      <c r="T26" s="97">
        <v>0.58114029379999999</v>
      </c>
      <c r="U26" s="98">
        <v>38.395415473</v>
      </c>
      <c r="V26" s="97">
        <v>32.415054617999999</v>
      </c>
      <c r="W26" s="97">
        <v>45.479112921999999</v>
      </c>
      <c r="X26" s="97">
        <v>0.95339828169999996</v>
      </c>
      <c r="Y26" s="97">
        <v>0.80472469599999996</v>
      </c>
      <c r="Z26" s="97">
        <v>1.1295394412999999</v>
      </c>
      <c r="AA26" s="108">
        <v>174</v>
      </c>
      <c r="AB26" s="108">
        <v>425</v>
      </c>
      <c r="AC26" s="109"/>
      <c r="AD26" s="97"/>
      <c r="AE26" s="97"/>
      <c r="AF26" s="97">
        <v>0.32321097830000001</v>
      </c>
      <c r="AG26" s="98">
        <v>40.941176470999999</v>
      </c>
      <c r="AH26" s="97">
        <v>35.288312908999998</v>
      </c>
      <c r="AI26" s="97">
        <v>47.499576845999997</v>
      </c>
      <c r="AJ26" s="97">
        <v>1.0778881418999999</v>
      </c>
      <c r="AK26" s="97">
        <v>0.92885347939999996</v>
      </c>
      <c r="AL26" s="97">
        <v>1.2508354354</v>
      </c>
      <c r="AM26" s="97">
        <v>0.57645762</v>
      </c>
      <c r="AN26" s="97">
        <v>1.0663037752</v>
      </c>
      <c r="AO26" s="97">
        <v>0.85123405649999995</v>
      </c>
      <c r="AP26" s="97">
        <v>1.3357122315000001</v>
      </c>
      <c r="AQ26" s="97">
        <v>0.36926743090000003</v>
      </c>
      <c r="AR26" s="97">
        <v>0.89261136829999999</v>
      </c>
      <c r="AS26" s="97">
        <v>0.69656295329999995</v>
      </c>
      <c r="AT26" s="97">
        <v>1.1438378268</v>
      </c>
      <c r="AU26" s="95" t="s">
        <v>28</v>
      </c>
      <c r="AV26" s="95" t="s">
        <v>28</v>
      </c>
      <c r="AW26" s="95" t="s">
        <v>28</v>
      </c>
      <c r="AX26" s="95" t="s">
        <v>28</v>
      </c>
      <c r="AY26" s="95" t="s">
        <v>28</v>
      </c>
      <c r="AZ26" s="95" t="s">
        <v>28</v>
      </c>
      <c r="BA26" s="95" t="s">
        <v>28</v>
      </c>
      <c r="BB26" s="95" t="s">
        <v>28</v>
      </c>
      <c r="BC26" s="101" t="s">
        <v>28</v>
      </c>
      <c r="BD26" s="102">
        <v>117</v>
      </c>
      <c r="BE26" s="102">
        <v>134</v>
      </c>
      <c r="BF26" s="102">
        <v>174</v>
      </c>
    </row>
    <row r="27" spans="1:58" x14ac:dyDescent="0.3">
      <c r="A27" s="9"/>
      <c r="B27" t="s">
        <v>203</v>
      </c>
      <c r="C27" s="95">
        <v>82</v>
      </c>
      <c r="D27" s="108">
        <v>194</v>
      </c>
      <c r="E27" s="109"/>
      <c r="F27" s="97"/>
      <c r="G27" s="97"/>
      <c r="H27" s="97">
        <v>0.4009182248</v>
      </c>
      <c r="I27" s="98">
        <v>42.268041236999998</v>
      </c>
      <c r="J27" s="97">
        <v>34.041809499000003</v>
      </c>
      <c r="K27" s="97">
        <v>52.482148754999997</v>
      </c>
      <c r="L27" s="97">
        <v>1.0973030249</v>
      </c>
      <c r="M27" s="97">
        <v>0.88354972279999999</v>
      </c>
      <c r="N27" s="97">
        <v>1.3627687241999999</v>
      </c>
      <c r="O27" s="108">
        <v>111</v>
      </c>
      <c r="P27" s="108">
        <v>230</v>
      </c>
      <c r="Q27" s="109"/>
      <c r="R27" s="97"/>
      <c r="S27" s="97"/>
      <c r="T27" s="97">
        <v>5.6843677000000002E-2</v>
      </c>
      <c r="U27" s="98">
        <v>48.260869565</v>
      </c>
      <c r="V27" s="97">
        <v>40.068461542000001</v>
      </c>
      <c r="W27" s="97">
        <v>58.128299454999997</v>
      </c>
      <c r="X27" s="97">
        <v>1.1983678142</v>
      </c>
      <c r="Y27" s="97">
        <v>0.99474488480000001</v>
      </c>
      <c r="Z27" s="97">
        <v>1.4436720812999999</v>
      </c>
      <c r="AA27" s="108">
        <v>115</v>
      </c>
      <c r="AB27" s="108">
        <v>265</v>
      </c>
      <c r="AC27" s="109"/>
      <c r="AD27" s="97"/>
      <c r="AE27" s="97"/>
      <c r="AF27" s="97">
        <v>0.15345912289999999</v>
      </c>
      <c r="AG27" s="98">
        <v>43.396226415000001</v>
      </c>
      <c r="AH27" s="97">
        <v>36.147395695999997</v>
      </c>
      <c r="AI27" s="97">
        <v>52.098703954000001</v>
      </c>
      <c r="AJ27" s="97">
        <v>1.1425240281</v>
      </c>
      <c r="AK27" s="97">
        <v>0.95150584989999998</v>
      </c>
      <c r="AL27" s="97">
        <v>1.3718897837999999</v>
      </c>
      <c r="AM27" s="97">
        <v>0.42457565250000001</v>
      </c>
      <c r="AN27" s="97">
        <v>0.89920108789999997</v>
      </c>
      <c r="AO27" s="97">
        <v>0.69278250789999996</v>
      </c>
      <c r="AP27" s="97">
        <v>1.1671232851</v>
      </c>
      <c r="AQ27" s="97">
        <v>0.36253684489999999</v>
      </c>
      <c r="AR27" s="97">
        <v>1.1417815483</v>
      </c>
      <c r="AS27" s="97">
        <v>0.85829015399999997</v>
      </c>
      <c r="AT27" s="97">
        <v>1.518909541</v>
      </c>
      <c r="AU27" s="95" t="s">
        <v>28</v>
      </c>
      <c r="AV27" s="95" t="s">
        <v>28</v>
      </c>
      <c r="AW27" s="95" t="s">
        <v>28</v>
      </c>
      <c r="AX27" s="95" t="s">
        <v>28</v>
      </c>
      <c r="AY27" s="95" t="s">
        <v>28</v>
      </c>
      <c r="AZ27" s="95" t="s">
        <v>28</v>
      </c>
      <c r="BA27" s="95" t="s">
        <v>28</v>
      </c>
      <c r="BB27" s="95" t="s">
        <v>28</v>
      </c>
      <c r="BC27" s="101" t="s">
        <v>28</v>
      </c>
      <c r="BD27" s="102">
        <v>82</v>
      </c>
      <c r="BE27" s="102">
        <v>111</v>
      </c>
      <c r="BF27" s="102">
        <v>115</v>
      </c>
    </row>
    <row r="28" spans="1:58" x14ac:dyDescent="0.3">
      <c r="A28" s="9"/>
      <c r="B28" t="s">
        <v>71</v>
      </c>
      <c r="C28" s="95">
        <v>185</v>
      </c>
      <c r="D28" s="108">
        <v>406</v>
      </c>
      <c r="E28" s="109"/>
      <c r="F28" s="97"/>
      <c r="G28" s="97"/>
      <c r="H28" s="97">
        <v>2.26224675E-2</v>
      </c>
      <c r="I28" s="98">
        <v>45.566502462999999</v>
      </c>
      <c r="J28" s="97">
        <v>39.451553814</v>
      </c>
      <c r="K28" s="97">
        <v>52.629261612999997</v>
      </c>
      <c r="L28" s="97">
        <v>1.1829330038000001</v>
      </c>
      <c r="M28" s="97">
        <v>1.0238452503</v>
      </c>
      <c r="N28" s="97">
        <v>1.3667402286999999</v>
      </c>
      <c r="O28" s="108">
        <v>251</v>
      </c>
      <c r="P28" s="108">
        <v>482</v>
      </c>
      <c r="Q28" s="109"/>
      <c r="R28" s="97"/>
      <c r="S28" s="97"/>
      <c r="T28" s="97">
        <v>4.8618200000000001E-5</v>
      </c>
      <c r="U28" s="98">
        <v>52.074688797</v>
      </c>
      <c r="V28" s="97">
        <v>46.014988543999998</v>
      </c>
      <c r="W28" s="97">
        <v>58.932389186000002</v>
      </c>
      <c r="X28" s="97">
        <v>1.2930689304</v>
      </c>
      <c r="Y28" s="97">
        <v>1.1422604926</v>
      </c>
      <c r="Z28" s="97">
        <v>1.4637880498</v>
      </c>
      <c r="AA28" s="108">
        <v>274</v>
      </c>
      <c r="AB28" s="108">
        <v>576</v>
      </c>
      <c r="AC28" s="109"/>
      <c r="AD28" s="97"/>
      <c r="AE28" s="97"/>
      <c r="AF28" s="97">
        <v>2.0194249999999999E-4</v>
      </c>
      <c r="AG28" s="98">
        <v>47.569444443999998</v>
      </c>
      <c r="AH28" s="97">
        <v>42.257627800000002</v>
      </c>
      <c r="AI28" s="97">
        <v>53.548960567000002</v>
      </c>
      <c r="AJ28" s="97">
        <v>1.2523953755999999</v>
      </c>
      <c r="AK28" s="97">
        <v>1.1122354792</v>
      </c>
      <c r="AL28" s="97">
        <v>1.4102177156</v>
      </c>
      <c r="AM28" s="97">
        <v>0.30035177749999997</v>
      </c>
      <c r="AN28" s="97">
        <v>0.9134849491</v>
      </c>
      <c r="AO28" s="97">
        <v>0.76971691639999995</v>
      </c>
      <c r="AP28" s="97">
        <v>1.0841060323</v>
      </c>
      <c r="AQ28" s="97">
        <v>0.1682703337</v>
      </c>
      <c r="AR28" s="97">
        <v>1.1428283054999999</v>
      </c>
      <c r="AS28" s="97">
        <v>0.94514877880000003</v>
      </c>
      <c r="AT28" s="97">
        <v>1.3818528523</v>
      </c>
      <c r="AU28" s="95" t="s">
        <v>28</v>
      </c>
      <c r="AV28" s="95">
        <v>2</v>
      </c>
      <c r="AW28" s="95">
        <v>3</v>
      </c>
      <c r="AX28" s="95" t="s">
        <v>28</v>
      </c>
      <c r="AY28" s="95" t="s">
        <v>28</v>
      </c>
      <c r="AZ28" s="95" t="s">
        <v>28</v>
      </c>
      <c r="BA28" s="95" t="s">
        <v>28</v>
      </c>
      <c r="BB28" s="95" t="s">
        <v>28</v>
      </c>
      <c r="BC28" s="101" t="s">
        <v>434</v>
      </c>
      <c r="BD28" s="102">
        <v>185</v>
      </c>
      <c r="BE28" s="102">
        <v>251</v>
      </c>
      <c r="BF28" s="102">
        <v>274</v>
      </c>
    </row>
    <row r="29" spans="1:58" x14ac:dyDescent="0.3">
      <c r="A29" s="9"/>
      <c r="B29" t="s">
        <v>74</v>
      </c>
      <c r="C29" s="95">
        <v>114</v>
      </c>
      <c r="D29" s="108">
        <v>370</v>
      </c>
      <c r="E29" s="109"/>
      <c r="F29" s="97"/>
      <c r="G29" s="97"/>
      <c r="H29" s="97">
        <v>1.7269553999999999E-2</v>
      </c>
      <c r="I29" s="98">
        <v>30.810810811</v>
      </c>
      <c r="J29" s="97">
        <v>25.643706550000001</v>
      </c>
      <c r="K29" s="97">
        <v>37.019065904999998</v>
      </c>
      <c r="L29" s="97">
        <v>0.79986663479999998</v>
      </c>
      <c r="M29" s="97">
        <v>0.66555196419999996</v>
      </c>
      <c r="N29" s="97">
        <v>0.96128727410000003</v>
      </c>
      <c r="O29" s="108">
        <v>166</v>
      </c>
      <c r="P29" s="108">
        <v>452</v>
      </c>
      <c r="Q29" s="109"/>
      <c r="R29" s="97"/>
      <c r="S29" s="97"/>
      <c r="T29" s="97">
        <v>0.235688604</v>
      </c>
      <c r="U29" s="98">
        <v>36.725663717000003</v>
      </c>
      <c r="V29" s="97">
        <v>31.543043922999999</v>
      </c>
      <c r="W29" s="97">
        <v>42.759803990999998</v>
      </c>
      <c r="X29" s="97">
        <v>0.91193660099999996</v>
      </c>
      <c r="Y29" s="97">
        <v>0.78305725449999997</v>
      </c>
      <c r="Z29" s="97">
        <v>1.0620275332</v>
      </c>
      <c r="AA29" s="108">
        <v>204</v>
      </c>
      <c r="AB29" s="108">
        <v>516</v>
      </c>
      <c r="AC29" s="109"/>
      <c r="AD29" s="97"/>
      <c r="AE29" s="97"/>
      <c r="AF29" s="97">
        <v>0.56797727330000003</v>
      </c>
      <c r="AG29" s="98">
        <v>39.534883721</v>
      </c>
      <c r="AH29" s="97">
        <v>34.46548842</v>
      </c>
      <c r="AI29" s="97">
        <v>45.349916757000003</v>
      </c>
      <c r="AJ29" s="97">
        <v>1.0408636494000001</v>
      </c>
      <c r="AK29" s="97">
        <v>0.90717846629999999</v>
      </c>
      <c r="AL29" s="97">
        <v>1.1942491768000001</v>
      </c>
      <c r="AM29" s="97">
        <v>0.48071775960000002</v>
      </c>
      <c r="AN29" s="97">
        <v>1.0764920146000001</v>
      </c>
      <c r="AO29" s="97">
        <v>0.87707473999999996</v>
      </c>
      <c r="AP29" s="97">
        <v>1.3212500652000001</v>
      </c>
      <c r="AQ29" s="97">
        <v>0.14882324080000001</v>
      </c>
      <c r="AR29" s="97">
        <v>1.1919732961</v>
      </c>
      <c r="AS29" s="97">
        <v>0.93913341179999998</v>
      </c>
      <c r="AT29" s="97">
        <v>1.5128844536999999</v>
      </c>
      <c r="AU29" s="95" t="s">
        <v>28</v>
      </c>
      <c r="AV29" s="95" t="s">
        <v>28</v>
      </c>
      <c r="AW29" s="95" t="s">
        <v>28</v>
      </c>
      <c r="AX29" s="95" t="s">
        <v>28</v>
      </c>
      <c r="AY29" s="95" t="s">
        <v>28</v>
      </c>
      <c r="AZ29" s="95" t="s">
        <v>28</v>
      </c>
      <c r="BA29" s="95" t="s">
        <v>28</v>
      </c>
      <c r="BB29" s="95" t="s">
        <v>28</v>
      </c>
      <c r="BC29" s="101" t="s">
        <v>28</v>
      </c>
      <c r="BD29" s="102">
        <v>114</v>
      </c>
      <c r="BE29" s="102">
        <v>166</v>
      </c>
      <c r="BF29" s="102">
        <v>204</v>
      </c>
    </row>
    <row r="30" spans="1:58" x14ac:dyDescent="0.3">
      <c r="A30" s="9"/>
      <c r="B30" t="s">
        <v>70</v>
      </c>
      <c r="C30" s="95">
        <v>109</v>
      </c>
      <c r="D30" s="108">
        <v>285</v>
      </c>
      <c r="E30" s="109"/>
      <c r="F30" s="97"/>
      <c r="G30" s="97"/>
      <c r="H30" s="97">
        <v>0.9406000028</v>
      </c>
      <c r="I30" s="98">
        <v>38.245614035000003</v>
      </c>
      <c r="J30" s="97">
        <v>31.699420048</v>
      </c>
      <c r="K30" s="97">
        <v>46.143651546000001</v>
      </c>
      <c r="L30" s="97">
        <v>0.99287846660000001</v>
      </c>
      <c r="M30" s="97">
        <v>0.82272557229999999</v>
      </c>
      <c r="N30" s="97">
        <v>1.198221719</v>
      </c>
      <c r="O30" s="108">
        <v>140</v>
      </c>
      <c r="P30" s="108">
        <v>357</v>
      </c>
      <c r="Q30" s="109"/>
      <c r="R30" s="97"/>
      <c r="S30" s="97"/>
      <c r="T30" s="97">
        <v>0.75342833040000001</v>
      </c>
      <c r="U30" s="98">
        <v>39.215686275000003</v>
      </c>
      <c r="V30" s="97">
        <v>33.229220910999999</v>
      </c>
      <c r="W30" s="97">
        <v>46.280653225999998</v>
      </c>
      <c r="X30" s="97">
        <v>0.9737664627</v>
      </c>
      <c r="Y30" s="97">
        <v>0.82493293469999995</v>
      </c>
      <c r="Z30" s="97">
        <v>1.1494523784999999</v>
      </c>
      <c r="AA30" s="108">
        <v>155</v>
      </c>
      <c r="AB30" s="108">
        <v>422</v>
      </c>
      <c r="AC30" s="109"/>
      <c r="AD30" s="97"/>
      <c r="AE30" s="97"/>
      <c r="AF30" s="97">
        <v>0.67664660369999996</v>
      </c>
      <c r="AG30" s="98">
        <v>36.729857819999999</v>
      </c>
      <c r="AH30" s="97">
        <v>31.379722161</v>
      </c>
      <c r="AI30" s="97">
        <v>42.992173371</v>
      </c>
      <c r="AJ30" s="97">
        <v>0.96701369159999995</v>
      </c>
      <c r="AK30" s="97">
        <v>0.82598251759999997</v>
      </c>
      <c r="AL30" s="97">
        <v>1.1321250266</v>
      </c>
      <c r="AM30" s="97">
        <v>0.57434823499999998</v>
      </c>
      <c r="AN30" s="97">
        <v>0.93661137439999997</v>
      </c>
      <c r="AO30" s="97">
        <v>0.74526942799999996</v>
      </c>
      <c r="AP30" s="97">
        <v>1.1770788305</v>
      </c>
      <c r="AQ30" s="97">
        <v>0.84454179350000003</v>
      </c>
      <c r="AR30" s="97">
        <v>1.0253642742</v>
      </c>
      <c r="AS30" s="97">
        <v>0.79826451549999999</v>
      </c>
      <c r="AT30" s="97">
        <v>1.3170720660999999</v>
      </c>
      <c r="AU30" s="95" t="s">
        <v>28</v>
      </c>
      <c r="AV30" s="95" t="s">
        <v>28</v>
      </c>
      <c r="AW30" s="95" t="s">
        <v>28</v>
      </c>
      <c r="AX30" s="95" t="s">
        <v>28</v>
      </c>
      <c r="AY30" s="95" t="s">
        <v>28</v>
      </c>
      <c r="AZ30" s="95" t="s">
        <v>28</v>
      </c>
      <c r="BA30" s="95" t="s">
        <v>28</v>
      </c>
      <c r="BB30" s="95" t="s">
        <v>28</v>
      </c>
      <c r="BC30" s="101" t="s">
        <v>28</v>
      </c>
      <c r="BD30" s="102">
        <v>109</v>
      </c>
      <c r="BE30" s="102">
        <v>140</v>
      </c>
      <c r="BF30" s="102">
        <v>155</v>
      </c>
    </row>
    <row r="31" spans="1:58" x14ac:dyDescent="0.3">
      <c r="A31" s="9"/>
      <c r="B31" t="s">
        <v>76</v>
      </c>
      <c r="C31" s="95">
        <v>165</v>
      </c>
      <c r="D31" s="108">
        <v>444</v>
      </c>
      <c r="E31" s="109"/>
      <c r="F31" s="97"/>
      <c r="G31" s="97"/>
      <c r="H31" s="97">
        <v>0.64551416080000001</v>
      </c>
      <c r="I31" s="98">
        <v>37.162162162000001</v>
      </c>
      <c r="J31" s="97">
        <v>31.903257106000002</v>
      </c>
      <c r="K31" s="97">
        <v>43.287940538000001</v>
      </c>
      <c r="L31" s="97">
        <v>0.96475142349999998</v>
      </c>
      <c r="M31" s="97">
        <v>0.82796739370000005</v>
      </c>
      <c r="N31" s="97">
        <v>1.1241328053999999</v>
      </c>
      <c r="O31" s="108">
        <v>225</v>
      </c>
      <c r="P31" s="108">
        <v>509</v>
      </c>
      <c r="Q31" s="109"/>
      <c r="R31" s="97"/>
      <c r="S31" s="97"/>
      <c r="T31" s="97">
        <v>0.1631895062</v>
      </c>
      <c r="U31" s="98">
        <v>44.2043222</v>
      </c>
      <c r="V31" s="97">
        <v>38.789838035000002</v>
      </c>
      <c r="W31" s="97">
        <v>50.374587783999999</v>
      </c>
      <c r="X31" s="97">
        <v>1.0976395049000001</v>
      </c>
      <c r="Y31" s="97">
        <v>0.9629210064</v>
      </c>
      <c r="Z31" s="97">
        <v>1.2512059396999999</v>
      </c>
      <c r="AA31" s="108">
        <v>220</v>
      </c>
      <c r="AB31" s="108">
        <v>619</v>
      </c>
      <c r="AC31" s="109"/>
      <c r="AD31" s="97"/>
      <c r="AE31" s="97"/>
      <c r="AF31" s="97">
        <v>0.32531391910000002</v>
      </c>
      <c r="AG31" s="98">
        <v>35.541195477000002</v>
      </c>
      <c r="AH31" s="97">
        <v>31.141823250000002</v>
      </c>
      <c r="AI31" s="97">
        <v>40.562062335999997</v>
      </c>
      <c r="AJ31" s="97">
        <v>0.9357189132</v>
      </c>
      <c r="AK31" s="97">
        <v>0.81968746820000005</v>
      </c>
      <c r="AL31" s="97">
        <v>1.0681752722</v>
      </c>
      <c r="AM31" s="97">
        <v>2.1415119900000001E-2</v>
      </c>
      <c r="AN31" s="97">
        <v>0.80402082210000003</v>
      </c>
      <c r="AO31" s="97">
        <v>0.6676679901</v>
      </c>
      <c r="AP31" s="97">
        <v>0.96821997150000005</v>
      </c>
      <c r="AQ31" s="97">
        <v>9.0438976099999999E-2</v>
      </c>
      <c r="AR31" s="97">
        <v>1.1894981247</v>
      </c>
      <c r="AS31" s="97">
        <v>0.97301734969999998</v>
      </c>
      <c r="AT31" s="97">
        <v>1.4541424045</v>
      </c>
      <c r="AU31" s="95" t="s">
        <v>28</v>
      </c>
      <c r="AV31" s="95" t="s">
        <v>28</v>
      </c>
      <c r="AW31" s="95" t="s">
        <v>28</v>
      </c>
      <c r="AX31" s="95" t="s">
        <v>28</v>
      </c>
      <c r="AY31" s="95" t="s">
        <v>28</v>
      </c>
      <c r="AZ31" s="95" t="s">
        <v>28</v>
      </c>
      <c r="BA31" s="95" t="s">
        <v>28</v>
      </c>
      <c r="BB31" s="95" t="s">
        <v>28</v>
      </c>
      <c r="BC31" s="101" t="s">
        <v>28</v>
      </c>
      <c r="BD31" s="102">
        <v>165</v>
      </c>
      <c r="BE31" s="102">
        <v>225</v>
      </c>
      <c r="BF31" s="102">
        <v>220</v>
      </c>
    </row>
    <row r="32" spans="1:58" x14ac:dyDescent="0.3">
      <c r="A32" s="9"/>
      <c r="B32" t="s">
        <v>180</v>
      </c>
      <c r="C32" s="95">
        <v>357</v>
      </c>
      <c r="D32" s="108">
        <v>728</v>
      </c>
      <c r="E32" s="109"/>
      <c r="F32" s="97"/>
      <c r="G32" s="97"/>
      <c r="H32" s="97">
        <v>5.5858459E-6</v>
      </c>
      <c r="I32" s="98">
        <v>49.038461538</v>
      </c>
      <c r="J32" s="97">
        <v>44.206534847999997</v>
      </c>
      <c r="K32" s="97">
        <v>54.398534476999998</v>
      </c>
      <c r="L32" s="97">
        <v>1.2730670881999999</v>
      </c>
      <c r="M32" s="97">
        <v>1.1470986312</v>
      </c>
      <c r="N32" s="97">
        <v>1.4128687516</v>
      </c>
      <c r="O32" s="108">
        <v>385</v>
      </c>
      <c r="P32" s="108">
        <v>764</v>
      </c>
      <c r="Q32" s="109"/>
      <c r="R32" s="97"/>
      <c r="S32" s="97"/>
      <c r="T32" s="97">
        <v>1.1722800000000001E-5</v>
      </c>
      <c r="U32" s="98">
        <v>50.392670156999998</v>
      </c>
      <c r="V32" s="97">
        <v>45.602234481000004</v>
      </c>
      <c r="W32" s="97">
        <v>55.686332796000002</v>
      </c>
      <c r="X32" s="97">
        <v>1.2513026502</v>
      </c>
      <c r="Y32" s="97">
        <v>1.1319344059000001</v>
      </c>
      <c r="Z32" s="97">
        <v>1.3832588834999999</v>
      </c>
      <c r="AA32" s="108">
        <v>400</v>
      </c>
      <c r="AB32" s="108">
        <v>898</v>
      </c>
      <c r="AC32" s="109"/>
      <c r="AD32" s="97"/>
      <c r="AE32" s="97"/>
      <c r="AF32" s="97">
        <v>1.4949033E-3</v>
      </c>
      <c r="AG32" s="98">
        <v>44.543429844000002</v>
      </c>
      <c r="AH32" s="97">
        <v>40.385324562000001</v>
      </c>
      <c r="AI32" s="97">
        <v>49.129656967999999</v>
      </c>
      <c r="AJ32" s="97">
        <v>1.1727272874000001</v>
      </c>
      <c r="AK32" s="97">
        <v>1.0628939512</v>
      </c>
      <c r="AL32" s="97">
        <v>1.2939101677</v>
      </c>
      <c r="AM32" s="97">
        <v>8.3966602000000001E-2</v>
      </c>
      <c r="AN32" s="97">
        <v>0.88392676370000001</v>
      </c>
      <c r="AO32" s="97">
        <v>0.76849990150000003</v>
      </c>
      <c r="AP32" s="97">
        <v>1.0166904666000001</v>
      </c>
      <c r="AQ32" s="97">
        <v>0.7108228539</v>
      </c>
      <c r="AR32" s="97">
        <v>1.0276152346</v>
      </c>
      <c r="AS32" s="97">
        <v>0.88979263220000004</v>
      </c>
      <c r="AT32" s="97">
        <v>1.1867855859000001</v>
      </c>
      <c r="AU32" s="95">
        <v>1</v>
      </c>
      <c r="AV32" s="95">
        <v>2</v>
      </c>
      <c r="AW32" s="95">
        <v>3</v>
      </c>
      <c r="AX32" s="95" t="s">
        <v>28</v>
      </c>
      <c r="AY32" s="95" t="s">
        <v>28</v>
      </c>
      <c r="AZ32" s="95" t="s">
        <v>28</v>
      </c>
      <c r="BA32" s="95" t="s">
        <v>28</v>
      </c>
      <c r="BB32" s="95" t="s">
        <v>28</v>
      </c>
      <c r="BC32" s="101" t="s">
        <v>229</v>
      </c>
      <c r="BD32" s="102">
        <v>357</v>
      </c>
      <c r="BE32" s="102">
        <v>385</v>
      </c>
      <c r="BF32" s="102">
        <v>400</v>
      </c>
    </row>
    <row r="33" spans="1:93" x14ac:dyDescent="0.3">
      <c r="A33" s="9"/>
      <c r="B33" t="s">
        <v>69</v>
      </c>
      <c r="C33" s="95">
        <v>327</v>
      </c>
      <c r="D33" s="108">
        <v>662</v>
      </c>
      <c r="E33" s="109"/>
      <c r="F33" s="97"/>
      <c r="G33" s="97"/>
      <c r="H33" s="97">
        <v>7.5047938000000001E-6</v>
      </c>
      <c r="I33" s="98">
        <v>49.395770392999999</v>
      </c>
      <c r="J33" s="97">
        <v>44.321883751000001</v>
      </c>
      <c r="K33" s="97">
        <v>55.050506120000001</v>
      </c>
      <c r="L33" s="97">
        <v>1.2823430346</v>
      </c>
      <c r="M33" s="97">
        <v>1.1501144429000001</v>
      </c>
      <c r="N33" s="97">
        <v>1.42977394</v>
      </c>
      <c r="O33" s="108">
        <v>414</v>
      </c>
      <c r="P33" s="108">
        <v>868</v>
      </c>
      <c r="Q33" s="109"/>
      <c r="R33" s="97"/>
      <c r="S33" s="97"/>
      <c r="T33" s="97">
        <v>6.0626210000000002E-4</v>
      </c>
      <c r="U33" s="98">
        <v>47.695852535</v>
      </c>
      <c r="V33" s="97">
        <v>43.315800260000003</v>
      </c>
      <c r="W33" s="97">
        <v>52.518811503999999</v>
      </c>
      <c r="X33" s="97">
        <v>1.184337851</v>
      </c>
      <c r="Y33" s="97">
        <v>1.0751661715</v>
      </c>
      <c r="Z33" s="97">
        <v>1.3045947523999999</v>
      </c>
      <c r="AA33" s="108">
        <v>405</v>
      </c>
      <c r="AB33" s="108">
        <v>1051</v>
      </c>
      <c r="AC33" s="109"/>
      <c r="AD33" s="97"/>
      <c r="AE33" s="97"/>
      <c r="AF33" s="97">
        <v>0.77232789840000005</v>
      </c>
      <c r="AG33" s="98">
        <v>38.534728829999999</v>
      </c>
      <c r="AH33" s="97">
        <v>34.958739295999997</v>
      </c>
      <c r="AI33" s="97">
        <v>42.476512479</v>
      </c>
      <c r="AJ33" s="97">
        <v>1.0145318439</v>
      </c>
      <c r="AK33" s="97">
        <v>0.92007071490000003</v>
      </c>
      <c r="AL33" s="97">
        <v>1.1186910371000001</v>
      </c>
      <c r="AM33" s="97">
        <v>2.2753172999999999E-3</v>
      </c>
      <c r="AN33" s="97">
        <v>0.80792619870000004</v>
      </c>
      <c r="AO33" s="97">
        <v>0.70450052500000004</v>
      </c>
      <c r="AP33" s="97">
        <v>0.92653549469999996</v>
      </c>
      <c r="AQ33" s="97">
        <v>0.63596107339999997</v>
      </c>
      <c r="AR33" s="97">
        <v>0.96558576080000003</v>
      </c>
      <c r="AS33" s="97">
        <v>0.83524898520000002</v>
      </c>
      <c r="AT33" s="97">
        <v>1.1162609928</v>
      </c>
      <c r="AU33" s="95">
        <v>1</v>
      </c>
      <c r="AV33" s="95">
        <v>2</v>
      </c>
      <c r="AW33" s="95" t="s">
        <v>28</v>
      </c>
      <c r="AX33" s="95" t="s">
        <v>28</v>
      </c>
      <c r="AY33" s="95" t="s">
        <v>425</v>
      </c>
      <c r="AZ33" s="95" t="s">
        <v>28</v>
      </c>
      <c r="BA33" s="95" t="s">
        <v>28</v>
      </c>
      <c r="BB33" s="95" t="s">
        <v>28</v>
      </c>
      <c r="BC33" s="101" t="s">
        <v>435</v>
      </c>
      <c r="BD33" s="102">
        <v>327</v>
      </c>
      <c r="BE33" s="102">
        <v>414</v>
      </c>
      <c r="BF33" s="102">
        <v>405</v>
      </c>
    </row>
    <row r="34" spans="1:93" x14ac:dyDescent="0.3">
      <c r="A34" s="9"/>
      <c r="B34" t="s">
        <v>75</v>
      </c>
      <c r="C34" s="95">
        <v>240</v>
      </c>
      <c r="D34" s="108">
        <v>636</v>
      </c>
      <c r="E34" s="109"/>
      <c r="F34" s="97"/>
      <c r="G34" s="97"/>
      <c r="H34" s="97">
        <v>0.75075226360000002</v>
      </c>
      <c r="I34" s="98">
        <v>37.735849057000003</v>
      </c>
      <c r="J34" s="97">
        <v>33.251351563</v>
      </c>
      <c r="K34" s="97">
        <v>42.825155582000001</v>
      </c>
      <c r="L34" s="97">
        <v>0.97964467020000001</v>
      </c>
      <c r="M34" s="97">
        <v>0.86289810889999996</v>
      </c>
      <c r="N34" s="97">
        <v>1.1121865605000001</v>
      </c>
      <c r="O34" s="108">
        <v>306</v>
      </c>
      <c r="P34" s="108">
        <v>825</v>
      </c>
      <c r="Q34" s="109"/>
      <c r="R34" s="97"/>
      <c r="S34" s="97"/>
      <c r="T34" s="97">
        <v>0.15121324580000001</v>
      </c>
      <c r="U34" s="98">
        <v>37.090909091</v>
      </c>
      <c r="V34" s="97">
        <v>33.159465726999997</v>
      </c>
      <c r="W34" s="97">
        <v>41.488471150000002</v>
      </c>
      <c r="X34" s="97">
        <v>0.92100602529999998</v>
      </c>
      <c r="Y34" s="97">
        <v>0.82311392630000002</v>
      </c>
      <c r="Z34" s="97">
        <v>1.0305403315999999</v>
      </c>
      <c r="AA34" s="108">
        <v>347</v>
      </c>
      <c r="AB34" s="108">
        <v>893</v>
      </c>
      <c r="AC34" s="109"/>
      <c r="AD34" s="97"/>
      <c r="AE34" s="97"/>
      <c r="AF34" s="97">
        <v>0.67229690779999995</v>
      </c>
      <c r="AG34" s="98">
        <v>38.857782755000002</v>
      </c>
      <c r="AH34" s="97">
        <v>34.977045572999998</v>
      </c>
      <c r="AI34" s="97">
        <v>43.169091496</v>
      </c>
      <c r="AJ34" s="97">
        <v>1.0230371196000001</v>
      </c>
      <c r="AK34" s="97">
        <v>0.92057576090000004</v>
      </c>
      <c r="AL34" s="97">
        <v>1.1369025695999999</v>
      </c>
      <c r="AM34" s="97">
        <v>0.55289988489999997</v>
      </c>
      <c r="AN34" s="97">
        <v>1.0476362997999999</v>
      </c>
      <c r="AO34" s="97">
        <v>0.89837705590000005</v>
      </c>
      <c r="AP34" s="97">
        <v>1.2216939528999999</v>
      </c>
      <c r="AQ34" s="97">
        <v>0.84153707099999997</v>
      </c>
      <c r="AR34" s="97">
        <v>0.9829090909</v>
      </c>
      <c r="AS34" s="97">
        <v>0.83007826490000003</v>
      </c>
      <c r="AT34" s="97">
        <v>1.1638785424</v>
      </c>
      <c r="AU34" s="95" t="s">
        <v>28</v>
      </c>
      <c r="AV34" s="95" t="s">
        <v>28</v>
      </c>
      <c r="AW34" s="95" t="s">
        <v>28</v>
      </c>
      <c r="AX34" s="95" t="s">
        <v>28</v>
      </c>
      <c r="AY34" s="95" t="s">
        <v>28</v>
      </c>
      <c r="AZ34" s="95" t="s">
        <v>28</v>
      </c>
      <c r="BA34" s="95" t="s">
        <v>28</v>
      </c>
      <c r="BB34" s="95" t="s">
        <v>28</v>
      </c>
      <c r="BC34" s="101" t="s">
        <v>28</v>
      </c>
      <c r="BD34" s="102">
        <v>240</v>
      </c>
      <c r="BE34" s="102">
        <v>306</v>
      </c>
      <c r="BF34" s="102">
        <v>347</v>
      </c>
    </row>
    <row r="35" spans="1:93" x14ac:dyDescent="0.3">
      <c r="A35" s="9"/>
      <c r="B35" t="s">
        <v>77</v>
      </c>
      <c r="C35" s="95">
        <v>445</v>
      </c>
      <c r="D35" s="108">
        <v>1165</v>
      </c>
      <c r="E35" s="109"/>
      <c r="F35" s="97"/>
      <c r="G35" s="97"/>
      <c r="H35" s="97">
        <v>0.85999043980000001</v>
      </c>
      <c r="I35" s="98">
        <v>38.197424892999997</v>
      </c>
      <c r="J35" s="97">
        <v>34.808336011999998</v>
      </c>
      <c r="K35" s="97">
        <v>41.916490002000003</v>
      </c>
      <c r="L35" s="97">
        <v>0.99162744830000005</v>
      </c>
      <c r="M35" s="97">
        <v>0.90318009830000001</v>
      </c>
      <c r="N35" s="97">
        <v>1.0887363419</v>
      </c>
      <c r="O35" s="108">
        <v>640</v>
      </c>
      <c r="P35" s="108">
        <v>1603</v>
      </c>
      <c r="Q35" s="109"/>
      <c r="R35" s="97"/>
      <c r="S35" s="97"/>
      <c r="T35" s="97">
        <v>0.82773348059999996</v>
      </c>
      <c r="U35" s="98">
        <v>39.925140362</v>
      </c>
      <c r="V35" s="97">
        <v>36.948750494000002</v>
      </c>
      <c r="W35" s="97">
        <v>43.141291967999997</v>
      </c>
      <c r="X35" s="97">
        <v>0.99138294890000001</v>
      </c>
      <c r="Y35" s="97">
        <v>0.9170412993</v>
      </c>
      <c r="Z35" s="97">
        <v>1.0717512419999999</v>
      </c>
      <c r="AA35" s="108">
        <v>719</v>
      </c>
      <c r="AB35" s="108">
        <v>1773</v>
      </c>
      <c r="AC35" s="109"/>
      <c r="AD35" s="97"/>
      <c r="AE35" s="97"/>
      <c r="AF35" s="97">
        <v>8.1033225299999997E-2</v>
      </c>
      <c r="AG35" s="98">
        <v>40.552735476999999</v>
      </c>
      <c r="AH35" s="97">
        <v>37.694300966</v>
      </c>
      <c r="AI35" s="97">
        <v>43.627930814999999</v>
      </c>
      <c r="AJ35" s="97">
        <v>1.0676613732</v>
      </c>
      <c r="AK35" s="97">
        <v>0.99195559509999998</v>
      </c>
      <c r="AL35" s="97">
        <v>1.1491449953999999</v>
      </c>
      <c r="AM35" s="97">
        <v>0.7741099642</v>
      </c>
      <c r="AN35" s="97">
        <v>1.0157192963999999</v>
      </c>
      <c r="AO35" s="97">
        <v>0.91309426059999999</v>
      </c>
      <c r="AP35" s="97">
        <v>1.1298786265</v>
      </c>
      <c r="AQ35" s="97">
        <v>0.4735447029</v>
      </c>
      <c r="AR35" s="97">
        <v>1.0452312026999999</v>
      </c>
      <c r="AS35" s="97">
        <v>0.92613418130000003</v>
      </c>
      <c r="AT35" s="97">
        <v>1.1796436079999999</v>
      </c>
      <c r="AU35" s="95" t="s">
        <v>28</v>
      </c>
      <c r="AV35" s="95" t="s">
        <v>28</v>
      </c>
      <c r="AW35" s="95" t="s">
        <v>28</v>
      </c>
      <c r="AX35" s="95" t="s">
        <v>28</v>
      </c>
      <c r="AY35" s="95" t="s">
        <v>28</v>
      </c>
      <c r="AZ35" s="95" t="s">
        <v>28</v>
      </c>
      <c r="BA35" s="95" t="s">
        <v>28</v>
      </c>
      <c r="BB35" s="95" t="s">
        <v>28</v>
      </c>
      <c r="BC35" s="101" t="s">
        <v>28</v>
      </c>
      <c r="BD35" s="102">
        <v>445</v>
      </c>
      <c r="BE35" s="102">
        <v>640</v>
      </c>
      <c r="BF35" s="102">
        <v>719</v>
      </c>
    </row>
    <row r="36" spans="1:93" x14ac:dyDescent="0.3">
      <c r="A36" s="9"/>
      <c r="B36" t="s">
        <v>78</v>
      </c>
      <c r="C36" s="95">
        <v>223</v>
      </c>
      <c r="D36" s="108">
        <v>718</v>
      </c>
      <c r="E36" s="109"/>
      <c r="F36" s="97"/>
      <c r="G36" s="97"/>
      <c r="H36" s="97">
        <v>1.3447199E-3</v>
      </c>
      <c r="I36" s="98">
        <v>31.058495822000001</v>
      </c>
      <c r="J36" s="97">
        <v>27.238284233000002</v>
      </c>
      <c r="K36" s="97">
        <v>35.414498008000002</v>
      </c>
      <c r="L36" s="97">
        <v>0.80629668219999995</v>
      </c>
      <c r="M36" s="97">
        <v>0.70686400800000004</v>
      </c>
      <c r="N36" s="97">
        <v>0.91971628549999995</v>
      </c>
      <c r="O36" s="108">
        <v>303</v>
      </c>
      <c r="P36" s="108">
        <v>830</v>
      </c>
      <c r="Q36" s="109"/>
      <c r="R36" s="97"/>
      <c r="S36" s="97"/>
      <c r="T36" s="97">
        <v>8.8358185199999995E-2</v>
      </c>
      <c r="U36" s="98">
        <v>36.506024095999997</v>
      </c>
      <c r="V36" s="97">
        <v>32.618522497000001</v>
      </c>
      <c r="W36" s="97">
        <v>40.856841246000002</v>
      </c>
      <c r="X36" s="97">
        <v>0.90648271979999995</v>
      </c>
      <c r="Y36" s="97">
        <v>0.80968745190000002</v>
      </c>
      <c r="Z36" s="97">
        <v>1.0148495192</v>
      </c>
      <c r="AA36" s="108">
        <v>337</v>
      </c>
      <c r="AB36" s="108">
        <v>904</v>
      </c>
      <c r="AC36" s="109"/>
      <c r="AD36" s="97"/>
      <c r="AE36" s="97"/>
      <c r="AF36" s="97">
        <v>0.7320107119</v>
      </c>
      <c r="AG36" s="98">
        <v>37.278761062000001</v>
      </c>
      <c r="AH36" s="97">
        <v>33.503761447000002</v>
      </c>
      <c r="AI36" s="97">
        <v>41.479104622000001</v>
      </c>
      <c r="AJ36" s="97">
        <v>0.98146506659999999</v>
      </c>
      <c r="AK36" s="97">
        <v>0.88180379310000001</v>
      </c>
      <c r="AL36" s="97">
        <v>1.0923900357</v>
      </c>
      <c r="AM36" s="97">
        <v>0.79133302370000003</v>
      </c>
      <c r="AN36" s="97">
        <v>1.0211673822</v>
      </c>
      <c r="AO36" s="97">
        <v>0.87439644299999997</v>
      </c>
      <c r="AP36" s="97">
        <v>1.1925744104</v>
      </c>
      <c r="AQ36" s="97">
        <v>6.7008037600000001E-2</v>
      </c>
      <c r="AR36" s="97">
        <v>1.1753957533999999</v>
      </c>
      <c r="AS36" s="97">
        <v>0.98874001980000004</v>
      </c>
      <c r="AT36" s="97">
        <v>1.3972886193</v>
      </c>
      <c r="AU36" s="95">
        <v>1</v>
      </c>
      <c r="AV36" s="95" t="s">
        <v>28</v>
      </c>
      <c r="AW36" s="95" t="s">
        <v>28</v>
      </c>
      <c r="AX36" s="95" t="s">
        <v>28</v>
      </c>
      <c r="AY36" s="95" t="s">
        <v>28</v>
      </c>
      <c r="AZ36" s="95" t="s">
        <v>28</v>
      </c>
      <c r="BA36" s="95" t="s">
        <v>28</v>
      </c>
      <c r="BB36" s="95" t="s">
        <v>28</v>
      </c>
      <c r="BC36" s="101">
        <v>-1</v>
      </c>
      <c r="BD36" s="102">
        <v>223</v>
      </c>
      <c r="BE36" s="102">
        <v>303</v>
      </c>
      <c r="BF36" s="102">
        <v>337</v>
      </c>
      <c r="BQ36" s="46"/>
    </row>
    <row r="37" spans="1:93" s="3" customFormat="1" x14ac:dyDescent="0.3">
      <c r="A37" s="9"/>
      <c r="B37" s="3" t="s">
        <v>132</v>
      </c>
      <c r="C37" s="105">
        <v>284</v>
      </c>
      <c r="D37" s="106">
        <v>711</v>
      </c>
      <c r="E37" s="104"/>
      <c r="F37" s="103"/>
      <c r="G37" s="103"/>
      <c r="H37" s="103">
        <v>0.54218163669999997</v>
      </c>
      <c r="I37" s="107">
        <v>39.943741209999999</v>
      </c>
      <c r="J37" s="103">
        <v>35.558155135</v>
      </c>
      <c r="K37" s="103">
        <v>44.870226133999999</v>
      </c>
      <c r="L37" s="103">
        <v>1.0369628393000001</v>
      </c>
      <c r="M37" s="103">
        <v>0.92273089409999998</v>
      </c>
      <c r="N37" s="103">
        <v>1.1653364344999999</v>
      </c>
      <c r="O37" s="106">
        <v>459</v>
      </c>
      <c r="P37" s="106">
        <v>1045</v>
      </c>
      <c r="Q37" s="104"/>
      <c r="R37" s="103"/>
      <c r="S37" s="103"/>
      <c r="T37" s="103">
        <v>6.41360401E-2</v>
      </c>
      <c r="U37" s="107">
        <v>43.923444975999999</v>
      </c>
      <c r="V37" s="103">
        <v>40.08350677</v>
      </c>
      <c r="W37" s="103">
        <v>48.131243347000002</v>
      </c>
      <c r="X37" s="103">
        <v>1.0906650299</v>
      </c>
      <c r="Y37" s="103">
        <v>0.99491555399999998</v>
      </c>
      <c r="Z37" s="103">
        <v>1.1956293201999999</v>
      </c>
      <c r="AA37" s="106">
        <v>521</v>
      </c>
      <c r="AB37" s="106">
        <v>1317</v>
      </c>
      <c r="AC37" s="104"/>
      <c r="AD37" s="103"/>
      <c r="AE37" s="103"/>
      <c r="AF37" s="103">
        <v>0.35533614450000001</v>
      </c>
      <c r="AG37" s="107">
        <v>39.559605163000001</v>
      </c>
      <c r="AH37" s="103">
        <v>36.304472564000001</v>
      </c>
      <c r="AI37" s="103">
        <v>43.106599549000002</v>
      </c>
      <c r="AJ37" s="103">
        <v>1.0415145088</v>
      </c>
      <c r="AK37" s="103">
        <v>0.95544525420000004</v>
      </c>
      <c r="AL37" s="103">
        <v>1.1353371293000001</v>
      </c>
      <c r="AM37" s="103">
        <v>0.1021351531</v>
      </c>
      <c r="AN37" s="103">
        <v>0.90064896289999996</v>
      </c>
      <c r="AO37" s="103">
        <v>0.79444735450000004</v>
      </c>
      <c r="AP37" s="103">
        <v>1.0210475871</v>
      </c>
      <c r="AQ37" s="103">
        <v>0.2083860733</v>
      </c>
      <c r="AR37" s="103">
        <v>1.0996327245999999</v>
      </c>
      <c r="AS37" s="103">
        <v>0.94838485790000004</v>
      </c>
      <c r="AT37" s="103">
        <v>1.2750015132999999</v>
      </c>
      <c r="AU37" s="105" t="s">
        <v>28</v>
      </c>
      <c r="AV37" s="105" t="s">
        <v>28</v>
      </c>
      <c r="AW37" s="105" t="s">
        <v>28</v>
      </c>
      <c r="AX37" s="105" t="s">
        <v>28</v>
      </c>
      <c r="AY37" s="105" t="s">
        <v>28</v>
      </c>
      <c r="AZ37" s="105" t="s">
        <v>28</v>
      </c>
      <c r="BA37" s="105" t="s">
        <v>28</v>
      </c>
      <c r="BB37" s="105" t="s">
        <v>28</v>
      </c>
      <c r="BC37" s="99" t="s">
        <v>28</v>
      </c>
      <c r="BD37" s="100">
        <v>284</v>
      </c>
      <c r="BE37" s="100">
        <v>459</v>
      </c>
      <c r="BF37" s="100">
        <v>521</v>
      </c>
      <c r="BG37" s="37"/>
      <c r="BH37" s="37"/>
      <c r="BI37" s="37"/>
      <c r="BJ37" s="37"/>
      <c r="BK37" s="37"/>
      <c r="BL37" s="37"/>
      <c r="BM37" s="37"/>
      <c r="BN37" s="37"/>
      <c r="BO37" s="37"/>
      <c r="BP37" s="37"/>
      <c r="BQ37" s="37"/>
      <c r="BR37" s="37"/>
      <c r="BS37" s="37"/>
      <c r="BT37" s="37"/>
      <c r="BU37" s="37"/>
      <c r="BV37" s="37"/>
      <c r="BW37" s="37"/>
    </row>
    <row r="38" spans="1:93" x14ac:dyDescent="0.3">
      <c r="A38" s="9"/>
      <c r="B38" t="s">
        <v>134</v>
      </c>
      <c r="C38" s="95">
        <v>359</v>
      </c>
      <c r="D38" s="108">
        <v>875</v>
      </c>
      <c r="E38" s="109"/>
      <c r="F38" s="97"/>
      <c r="G38" s="97"/>
      <c r="H38" s="97">
        <v>0.2339991444</v>
      </c>
      <c r="I38" s="98">
        <v>41.028571429000003</v>
      </c>
      <c r="J38" s="97">
        <v>36.996589968999999</v>
      </c>
      <c r="K38" s="97">
        <v>45.499968371999998</v>
      </c>
      <c r="L38" s="97">
        <v>1.0651256651000001</v>
      </c>
      <c r="M38" s="97">
        <v>0.96000926990000002</v>
      </c>
      <c r="N38" s="97">
        <v>1.1817517998</v>
      </c>
      <c r="O38" s="108">
        <v>484</v>
      </c>
      <c r="P38" s="108">
        <v>1042</v>
      </c>
      <c r="Q38" s="109"/>
      <c r="R38" s="97"/>
      <c r="S38" s="97"/>
      <c r="T38" s="97">
        <v>1.7788312000000001E-3</v>
      </c>
      <c r="U38" s="98">
        <v>46.449136275999997</v>
      </c>
      <c r="V38" s="97">
        <v>42.489993382000002</v>
      </c>
      <c r="W38" s="97">
        <v>50.777185146999997</v>
      </c>
      <c r="X38" s="97">
        <v>1.1533805838</v>
      </c>
      <c r="Y38" s="97">
        <v>1.054635794</v>
      </c>
      <c r="Z38" s="97">
        <v>1.2613707771</v>
      </c>
      <c r="AA38" s="108">
        <v>463</v>
      </c>
      <c r="AB38" s="108">
        <v>1200</v>
      </c>
      <c r="AC38" s="109"/>
      <c r="AD38" s="97"/>
      <c r="AE38" s="97"/>
      <c r="AF38" s="97">
        <v>0.73670720560000003</v>
      </c>
      <c r="AG38" s="98">
        <v>38.583333332999999</v>
      </c>
      <c r="AH38" s="97">
        <v>35.224193196999998</v>
      </c>
      <c r="AI38" s="97">
        <v>42.262816432999998</v>
      </c>
      <c r="AJ38" s="97">
        <v>1.0158114899999999</v>
      </c>
      <c r="AK38" s="97">
        <v>0.92703536230000005</v>
      </c>
      <c r="AL38" s="97">
        <v>1.1130891281999999</v>
      </c>
      <c r="AM38" s="97">
        <v>4.3158388000000001E-3</v>
      </c>
      <c r="AN38" s="97">
        <v>0.83065771349999995</v>
      </c>
      <c r="AO38" s="97">
        <v>0.73128695840000002</v>
      </c>
      <c r="AP38" s="97">
        <v>0.94353144010000001</v>
      </c>
      <c r="AQ38" s="97">
        <v>7.4827983700000003E-2</v>
      </c>
      <c r="AR38" s="97">
        <v>1.1321168312000001</v>
      </c>
      <c r="AS38" s="97">
        <v>0.98764746270000003</v>
      </c>
      <c r="AT38" s="97">
        <v>1.2977186375</v>
      </c>
      <c r="AU38" s="95" t="s">
        <v>28</v>
      </c>
      <c r="AV38" s="95">
        <v>2</v>
      </c>
      <c r="AW38" s="95" t="s">
        <v>28</v>
      </c>
      <c r="AX38" s="95" t="s">
        <v>28</v>
      </c>
      <c r="AY38" s="95" t="s">
        <v>425</v>
      </c>
      <c r="AZ38" s="95" t="s">
        <v>28</v>
      </c>
      <c r="BA38" s="95" t="s">
        <v>28</v>
      </c>
      <c r="BB38" s="95" t="s">
        <v>28</v>
      </c>
      <c r="BC38" s="101" t="s">
        <v>436</v>
      </c>
      <c r="BD38" s="102">
        <v>359</v>
      </c>
      <c r="BE38" s="102">
        <v>484</v>
      </c>
      <c r="BF38" s="102">
        <v>463</v>
      </c>
    </row>
    <row r="39" spans="1:93" x14ac:dyDescent="0.3">
      <c r="A39" s="9"/>
      <c r="B39" t="s">
        <v>140</v>
      </c>
      <c r="C39" s="95">
        <v>222</v>
      </c>
      <c r="D39" s="108">
        <v>610</v>
      </c>
      <c r="E39" s="109"/>
      <c r="F39" s="97"/>
      <c r="G39" s="97"/>
      <c r="H39" s="97">
        <v>0.3987933213</v>
      </c>
      <c r="I39" s="98">
        <v>36.393442622999999</v>
      </c>
      <c r="J39" s="97">
        <v>31.907606865000002</v>
      </c>
      <c r="K39" s="97">
        <v>41.509934342000001</v>
      </c>
      <c r="L39" s="97">
        <v>0.9447950155</v>
      </c>
      <c r="M39" s="97">
        <v>0.82803884000000005</v>
      </c>
      <c r="N39" s="97">
        <v>1.0780141924</v>
      </c>
      <c r="O39" s="108">
        <v>354</v>
      </c>
      <c r="P39" s="108">
        <v>923</v>
      </c>
      <c r="Q39" s="109"/>
      <c r="R39" s="97"/>
      <c r="S39" s="97"/>
      <c r="T39" s="97">
        <v>0.35993340289999998</v>
      </c>
      <c r="U39" s="98">
        <v>38.353196099999998</v>
      </c>
      <c r="V39" s="97">
        <v>34.558963568000003</v>
      </c>
      <c r="W39" s="97">
        <v>42.563997851000003</v>
      </c>
      <c r="X39" s="97">
        <v>0.95234993050000005</v>
      </c>
      <c r="Y39" s="97">
        <v>0.85783230050000003</v>
      </c>
      <c r="Z39" s="97">
        <v>1.0572816967000001</v>
      </c>
      <c r="AA39" s="108">
        <v>383</v>
      </c>
      <c r="AB39" s="108">
        <v>1027</v>
      </c>
      <c r="AC39" s="109"/>
      <c r="AD39" s="97"/>
      <c r="AE39" s="97"/>
      <c r="AF39" s="97">
        <v>0.72076385220000005</v>
      </c>
      <c r="AG39" s="98">
        <v>37.29308666</v>
      </c>
      <c r="AH39" s="97">
        <v>33.739136498999997</v>
      </c>
      <c r="AI39" s="97">
        <v>41.221396187000003</v>
      </c>
      <c r="AJ39" s="97">
        <v>0.98184222710000002</v>
      </c>
      <c r="AK39" s="97">
        <v>0.88798058199999996</v>
      </c>
      <c r="AL39" s="97">
        <v>1.0856252698</v>
      </c>
      <c r="AM39" s="97">
        <v>0.70381209899999997</v>
      </c>
      <c r="AN39" s="97">
        <v>0.97235929340000005</v>
      </c>
      <c r="AO39" s="97">
        <v>0.8415294955</v>
      </c>
      <c r="AP39" s="97">
        <v>1.1235287657999999</v>
      </c>
      <c r="AQ39" s="97">
        <v>0.54011361759999998</v>
      </c>
      <c r="AR39" s="97">
        <v>1.0538490819999999</v>
      </c>
      <c r="AS39" s="97">
        <v>0.8910572538</v>
      </c>
      <c r="AT39" s="97">
        <v>1.2463821858999999</v>
      </c>
      <c r="AU39" s="95" t="s">
        <v>28</v>
      </c>
      <c r="AV39" s="95" t="s">
        <v>28</v>
      </c>
      <c r="AW39" s="95" t="s">
        <v>28</v>
      </c>
      <c r="AX39" s="95" t="s">
        <v>28</v>
      </c>
      <c r="AY39" s="95" t="s">
        <v>28</v>
      </c>
      <c r="AZ39" s="95" t="s">
        <v>28</v>
      </c>
      <c r="BA39" s="95" t="s">
        <v>28</v>
      </c>
      <c r="BB39" s="95" t="s">
        <v>28</v>
      </c>
      <c r="BC39" s="101" t="s">
        <v>28</v>
      </c>
      <c r="BD39" s="102">
        <v>222</v>
      </c>
      <c r="BE39" s="102">
        <v>354</v>
      </c>
      <c r="BF39" s="102">
        <v>383</v>
      </c>
    </row>
    <row r="40" spans="1:93" x14ac:dyDescent="0.3">
      <c r="A40" s="9"/>
      <c r="B40" t="s">
        <v>136</v>
      </c>
      <c r="C40" s="95">
        <v>493</v>
      </c>
      <c r="D40" s="108">
        <v>1280</v>
      </c>
      <c r="E40" s="109"/>
      <c r="F40" s="97"/>
      <c r="G40" s="97"/>
      <c r="H40" s="97">
        <v>0.99802971659999995</v>
      </c>
      <c r="I40" s="98">
        <v>38.515625</v>
      </c>
      <c r="J40" s="97">
        <v>35.261498150999998</v>
      </c>
      <c r="K40" s="97">
        <v>42.070060744000003</v>
      </c>
      <c r="L40" s="97">
        <v>0.99988810890000002</v>
      </c>
      <c r="M40" s="97">
        <v>0.91491382200000004</v>
      </c>
      <c r="N40" s="97">
        <v>1.0927545373000001</v>
      </c>
      <c r="O40" s="108">
        <v>697</v>
      </c>
      <c r="P40" s="108">
        <v>1666</v>
      </c>
      <c r="Q40" s="109"/>
      <c r="R40" s="97"/>
      <c r="S40" s="97"/>
      <c r="T40" s="97">
        <v>0.3175116046</v>
      </c>
      <c r="U40" s="98">
        <v>41.836734694</v>
      </c>
      <c r="V40" s="97">
        <v>38.843309343999998</v>
      </c>
      <c r="W40" s="97">
        <v>45.060845725999997</v>
      </c>
      <c r="X40" s="97">
        <v>1.0388498334</v>
      </c>
      <c r="Y40" s="97">
        <v>0.9640430955</v>
      </c>
      <c r="Z40" s="97">
        <v>1.1194613409</v>
      </c>
      <c r="AA40" s="108">
        <v>729</v>
      </c>
      <c r="AB40" s="108">
        <v>1899</v>
      </c>
      <c r="AC40" s="109"/>
      <c r="AD40" s="97"/>
      <c r="AE40" s="97"/>
      <c r="AF40" s="97">
        <v>0.77550686049999995</v>
      </c>
      <c r="AG40" s="98">
        <v>38.388625591999997</v>
      </c>
      <c r="AH40" s="97">
        <v>35.700687578</v>
      </c>
      <c r="AI40" s="97">
        <v>41.278940962999997</v>
      </c>
      <c r="AJ40" s="97">
        <v>1.0106852776999999</v>
      </c>
      <c r="AK40" s="97">
        <v>0.93948913619999996</v>
      </c>
      <c r="AL40" s="97">
        <v>1.0872767881000001</v>
      </c>
      <c r="AM40" s="97">
        <v>0.1044545747</v>
      </c>
      <c r="AN40" s="97">
        <v>0.9175817825</v>
      </c>
      <c r="AO40" s="97">
        <v>0.82708754949999996</v>
      </c>
      <c r="AP40" s="97">
        <v>1.0179772721</v>
      </c>
      <c r="AQ40" s="97">
        <v>0.15987497010000001</v>
      </c>
      <c r="AR40" s="97">
        <v>1.0862275944999999</v>
      </c>
      <c r="AS40" s="97">
        <v>0.9678969047</v>
      </c>
      <c r="AT40" s="97">
        <v>1.2190248582000001</v>
      </c>
      <c r="AU40" s="95" t="s">
        <v>28</v>
      </c>
      <c r="AV40" s="95" t="s">
        <v>28</v>
      </c>
      <c r="AW40" s="95" t="s">
        <v>28</v>
      </c>
      <c r="AX40" s="95" t="s">
        <v>28</v>
      </c>
      <c r="AY40" s="95" t="s">
        <v>28</v>
      </c>
      <c r="AZ40" s="95" t="s">
        <v>28</v>
      </c>
      <c r="BA40" s="95" t="s">
        <v>28</v>
      </c>
      <c r="BB40" s="95" t="s">
        <v>28</v>
      </c>
      <c r="BC40" s="101" t="s">
        <v>28</v>
      </c>
      <c r="BD40" s="102">
        <v>493</v>
      </c>
      <c r="BE40" s="102">
        <v>697</v>
      </c>
      <c r="BF40" s="102">
        <v>729</v>
      </c>
    </row>
    <row r="41" spans="1:93" x14ac:dyDescent="0.3">
      <c r="A41" s="9"/>
      <c r="B41" t="s">
        <v>139</v>
      </c>
      <c r="C41" s="95">
        <v>151</v>
      </c>
      <c r="D41" s="108">
        <v>388</v>
      </c>
      <c r="E41" s="109"/>
      <c r="F41" s="97"/>
      <c r="G41" s="97"/>
      <c r="H41" s="97">
        <v>0.89977315449999995</v>
      </c>
      <c r="I41" s="98">
        <v>38.917525773000001</v>
      </c>
      <c r="J41" s="97">
        <v>33.179926719000001</v>
      </c>
      <c r="K41" s="97">
        <v>45.647292266999997</v>
      </c>
      <c r="L41" s="97">
        <v>1.0103216875000001</v>
      </c>
      <c r="M41" s="97">
        <v>0.86111177839999997</v>
      </c>
      <c r="N41" s="97">
        <v>1.1853860763999999</v>
      </c>
      <c r="O41" s="108">
        <v>172</v>
      </c>
      <c r="P41" s="108">
        <v>471</v>
      </c>
      <c r="Q41" s="109"/>
      <c r="R41" s="97"/>
      <c r="S41" s="97"/>
      <c r="T41" s="97">
        <v>0.20011210230000001</v>
      </c>
      <c r="U41" s="98">
        <v>36.518046708999996</v>
      </c>
      <c r="V41" s="97">
        <v>31.448796521999999</v>
      </c>
      <c r="W41" s="97">
        <v>42.404412344999997</v>
      </c>
      <c r="X41" s="97">
        <v>0.90678125379999996</v>
      </c>
      <c r="Y41" s="97">
        <v>0.78071418130000003</v>
      </c>
      <c r="Z41" s="97">
        <v>1.0532052087999999</v>
      </c>
      <c r="AA41" s="108">
        <v>228</v>
      </c>
      <c r="AB41" s="108">
        <v>538</v>
      </c>
      <c r="AC41" s="109"/>
      <c r="AD41" s="97"/>
      <c r="AE41" s="97"/>
      <c r="AF41" s="97">
        <v>9.8833861699999997E-2</v>
      </c>
      <c r="AG41" s="98">
        <v>42.379182155999999</v>
      </c>
      <c r="AH41" s="97">
        <v>37.220343086</v>
      </c>
      <c r="AI41" s="97">
        <v>48.253050113999997</v>
      </c>
      <c r="AJ41" s="97">
        <v>1.1157475638000001</v>
      </c>
      <c r="AK41" s="97">
        <v>0.97967645280000004</v>
      </c>
      <c r="AL41" s="97">
        <v>1.270718126</v>
      </c>
      <c r="AM41" s="97">
        <v>0.14052270820000001</v>
      </c>
      <c r="AN41" s="97">
        <v>1.1604996973999999</v>
      </c>
      <c r="AO41" s="97">
        <v>0.95209050390000005</v>
      </c>
      <c r="AP41" s="97">
        <v>1.4145289153</v>
      </c>
      <c r="AQ41" s="97">
        <v>0.56823788269999997</v>
      </c>
      <c r="AR41" s="97">
        <v>0.93834451149999998</v>
      </c>
      <c r="AS41" s="97">
        <v>0.75411440939999996</v>
      </c>
      <c r="AT41" s="97">
        <v>1.1675820156000001</v>
      </c>
      <c r="AU41" s="95" t="s">
        <v>28</v>
      </c>
      <c r="AV41" s="95" t="s">
        <v>28</v>
      </c>
      <c r="AW41" s="95" t="s">
        <v>28</v>
      </c>
      <c r="AX41" s="95" t="s">
        <v>28</v>
      </c>
      <c r="AY41" s="95" t="s">
        <v>28</v>
      </c>
      <c r="AZ41" s="95" t="s">
        <v>28</v>
      </c>
      <c r="BA41" s="95" t="s">
        <v>28</v>
      </c>
      <c r="BB41" s="95" t="s">
        <v>28</v>
      </c>
      <c r="BC41" s="101" t="s">
        <v>28</v>
      </c>
      <c r="BD41" s="102">
        <v>151</v>
      </c>
      <c r="BE41" s="102">
        <v>172</v>
      </c>
      <c r="BF41" s="102">
        <v>228</v>
      </c>
    </row>
    <row r="42" spans="1:93" x14ac:dyDescent="0.3">
      <c r="A42" s="9"/>
      <c r="B42" t="s">
        <v>133</v>
      </c>
      <c r="C42" s="95">
        <v>584</v>
      </c>
      <c r="D42" s="108">
        <v>1457</v>
      </c>
      <c r="E42" s="109"/>
      <c r="F42" s="97"/>
      <c r="G42" s="97"/>
      <c r="H42" s="97">
        <v>0.34011847979999998</v>
      </c>
      <c r="I42" s="98">
        <v>40.082361016</v>
      </c>
      <c r="J42" s="97">
        <v>36.959860628000001</v>
      </c>
      <c r="K42" s="97">
        <v>43.468661335</v>
      </c>
      <c r="L42" s="97">
        <v>1.0405614904</v>
      </c>
      <c r="M42" s="97">
        <v>0.95893489840000001</v>
      </c>
      <c r="N42" s="97">
        <v>1.1291363127</v>
      </c>
      <c r="O42" s="108">
        <v>699</v>
      </c>
      <c r="P42" s="108">
        <v>1743</v>
      </c>
      <c r="Q42" s="109"/>
      <c r="R42" s="97"/>
      <c r="S42" s="97"/>
      <c r="T42" s="97">
        <v>0.91211062450000002</v>
      </c>
      <c r="U42" s="98">
        <v>40.103270223999999</v>
      </c>
      <c r="V42" s="97">
        <v>37.237832099999999</v>
      </c>
      <c r="W42" s="97">
        <v>43.189202805999997</v>
      </c>
      <c r="X42" s="97">
        <v>0.99580609949999999</v>
      </c>
      <c r="Y42" s="97">
        <v>0.92419647689999995</v>
      </c>
      <c r="Z42" s="97">
        <v>1.0729642587999999</v>
      </c>
      <c r="AA42" s="108">
        <v>857</v>
      </c>
      <c r="AB42" s="108">
        <v>2124</v>
      </c>
      <c r="AC42" s="109"/>
      <c r="AD42" s="97"/>
      <c r="AE42" s="97"/>
      <c r="AF42" s="97">
        <v>7.9127008099999993E-2</v>
      </c>
      <c r="AG42" s="98">
        <v>40.348399247000003</v>
      </c>
      <c r="AH42" s="97">
        <v>37.735474791000001</v>
      </c>
      <c r="AI42" s="97">
        <v>43.142250914000002</v>
      </c>
      <c r="AJ42" s="97">
        <v>1.0622816646</v>
      </c>
      <c r="AK42" s="97">
        <v>0.99299811010000005</v>
      </c>
      <c r="AL42" s="97">
        <v>1.1363992775</v>
      </c>
      <c r="AM42" s="97">
        <v>0.9048253154</v>
      </c>
      <c r="AN42" s="97">
        <v>1.0061124447000001</v>
      </c>
      <c r="AO42" s="97">
        <v>0.91046793999999998</v>
      </c>
      <c r="AP42" s="97">
        <v>1.1118043887</v>
      </c>
      <c r="AQ42" s="97">
        <v>0.99257773400000004</v>
      </c>
      <c r="AR42" s="97">
        <v>1.0005216561000001</v>
      </c>
      <c r="AS42" s="97">
        <v>0.89640952399999996</v>
      </c>
      <c r="AT42" s="97">
        <v>1.1167257347999999</v>
      </c>
      <c r="AU42" s="95" t="s">
        <v>28</v>
      </c>
      <c r="AV42" s="95" t="s">
        <v>28</v>
      </c>
      <c r="AW42" s="95" t="s">
        <v>28</v>
      </c>
      <c r="AX42" s="95" t="s">
        <v>28</v>
      </c>
      <c r="AY42" s="95" t="s">
        <v>28</v>
      </c>
      <c r="AZ42" s="95" t="s">
        <v>28</v>
      </c>
      <c r="BA42" s="95" t="s">
        <v>28</v>
      </c>
      <c r="BB42" s="95" t="s">
        <v>28</v>
      </c>
      <c r="BC42" s="101" t="s">
        <v>28</v>
      </c>
      <c r="BD42" s="102">
        <v>584</v>
      </c>
      <c r="BE42" s="102">
        <v>699</v>
      </c>
      <c r="BF42" s="102">
        <v>857</v>
      </c>
    </row>
    <row r="43" spans="1:93" x14ac:dyDescent="0.3">
      <c r="A43" s="9"/>
      <c r="B43" t="s">
        <v>138</v>
      </c>
      <c r="C43" s="95">
        <v>136</v>
      </c>
      <c r="D43" s="108">
        <v>334</v>
      </c>
      <c r="E43" s="109"/>
      <c r="F43" s="97"/>
      <c r="G43" s="97"/>
      <c r="H43" s="97">
        <v>0.51812672839999996</v>
      </c>
      <c r="I43" s="98">
        <v>40.718562874</v>
      </c>
      <c r="J43" s="97">
        <v>34.419337863000003</v>
      </c>
      <c r="K43" s="97">
        <v>48.170635040999997</v>
      </c>
      <c r="L43" s="97">
        <v>1.0570776621</v>
      </c>
      <c r="M43" s="97">
        <v>0.89329160060000001</v>
      </c>
      <c r="N43" s="97">
        <v>1.2508940898000001</v>
      </c>
      <c r="O43" s="108">
        <v>151</v>
      </c>
      <c r="P43" s="108">
        <v>400</v>
      </c>
      <c r="Q43" s="109"/>
      <c r="R43" s="97"/>
      <c r="S43" s="97"/>
      <c r="T43" s="97">
        <v>0.42743238719999999</v>
      </c>
      <c r="U43" s="98">
        <v>37.75</v>
      </c>
      <c r="V43" s="97">
        <v>32.184528917000002</v>
      </c>
      <c r="W43" s="97">
        <v>44.277873499000002</v>
      </c>
      <c r="X43" s="97">
        <v>0.9373719412</v>
      </c>
      <c r="Y43" s="97">
        <v>0.79899107120000001</v>
      </c>
      <c r="Z43" s="97">
        <v>1.0997196186</v>
      </c>
      <c r="AA43" s="108">
        <v>188</v>
      </c>
      <c r="AB43" s="108">
        <v>434</v>
      </c>
      <c r="AC43" s="109"/>
      <c r="AD43" s="97"/>
      <c r="AE43" s="97"/>
      <c r="AF43" s="97">
        <v>7.1983548100000003E-2</v>
      </c>
      <c r="AG43" s="98">
        <v>43.317972349999998</v>
      </c>
      <c r="AH43" s="97">
        <v>37.54809144</v>
      </c>
      <c r="AI43" s="97">
        <v>49.974490222999997</v>
      </c>
      <c r="AJ43" s="97">
        <v>1.1404637764000001</v>
      </c>
      <c r="AK43" s="97">
        <v>0.98832631790000003</v>
      </c>
      <c r="AL43" s="97">
        <v>1.3160204292</v>
      </c>
      <c r="AM43" s="97">
        <v>0.20802627300000001</v>
      </c>
      <c r="AN43" s="97">
        <v>1.1474959563</v>
      </c>
      <c r="AO43" s="97">
        <v>0.92626152139999995</v>
      </c>
      <c r="AP43" s="97">
        <v>1.4215714884999999</v>
      </c>
      <c r="AQ43" s="97">
        <v>0.52195712719999998</v>
      </c>
      <c r="AR43" s="97">
        <v>0.92709558820000004</v>
      </c>
      <c r="AS43" s="97">
        <v>0.73535543459999997</v>
      </c>
      <c r="AT43" s="97">
        <v>1.1688310022999999</v>
      </c>
      <c r="AU43" s="95" t="s">
        <v>28</v>
      </c>
      <c r="AV43" s="95" t="s">
        <v>28</v>
      </c>
      <c r="AW43" s="95" t="s">
        <v>28</v>
      </c>
      <c r="AX43" s="95" t="s">
        <v>28</v>
      </c>
      <c r="AY43" s="95" t="s">
        <v>28</v>
      </c>
      <c r="AZ43" s="95" t="s">
        <v>28</v>
      </c>
      <c r="BA43" s="95" t="s">
        <v>28</v>
      </c>
      <c r="BB43" s="95" t="s">
        <v>28</v>
      </c>
      <c r="BC43" s="101" t="s">
        <v>28</v>
      </c>
      <c r="BD43" s="102">
        <v>136</v>
      </c>
      <c r="BE43" s="102">
        <v>151</v>
      </c>
      <c r="BF43" s="102">
        <v>188</v>
      </c>
    </row>
    <row r="44" spans="1:93" x14ac:dyDescent="0.3">
      <c r="A44" s="9"/>
      <c r="B44" t="s">
        <v>135</v>
      </c>
      <c r="C44" s="95">
        <v>305</v>
      </c>
      <c r="D44" s="108">
        <v>650</v>
      </c>
      <c r="E44" s="109"/>
      <c r="F44" s="97"/>
      <c r="G44" s="97"/>
      <c r="H44" s="97">
        <v>5.9639600000000001E-4</v>
      </c>
      <c r="I44" s="98">
        <v>46.923076923000004</v>
      </c>
      <c r="J44" s="97">
        <v>41.941776740000002</v>
      </c>
      <c r="K44" s="97">
        <v>52.495991326000002</v>
      </c>
      <c r="L44" s="97">
        <v>1.2181504687</v>
      </c>
      <c r="M44" s="97">
        <v>1.0883691009000001</v>
      </c>
      <c r="N44" s="97">
        <v>1.363407472</v>
      </c>
      <c r="O44" s="108">
        <v>361</v>
      </c>
      <c r="P44" s="108">
        <v>802</v>
      </c>
      <c r="Q44" s="109"/>
      <c r="R44" s="97"/>
      <c r="S44" s="97"/>
      <c r="T44" s="97">
        <v>3.5115955099999999E-2</v>
      </c>
      <c r="U44" s="98">
        <v>45.012468828000003</v>
      </c>
      <c r="V44" s="97">
        <v>40.600628114000003</v>
      </c>
      <c r="W44" s="97">
        <v>49.903719328999998</v>
      </c>
      <c r="X44" s="97">
        <v>1.11770663</v>
      </c>
      <c r="Y44" s="97">
        <v>1.0077967067</v>
      </c>
      <c r="Z44" s="97">
        <v>1.2396032875</v>
      </c>
      <c r="AA44" s="108">
        <v>438</v>
      </c>
      <c r="AB44" s="108">
        <v>952</v>
      </c>
      <c r="AC44" s="109"/>
      <c r="AD44" s="97"/>
      <c r="AE44" s="97"/>
      <c r="AF44" s="97">
        <v>6.4234399999999996E-5</v>
      </c>
      <c r="AG44" s="98">
        <v>46.008403360999999</v>
      </c>
      <c r="AH44" s="97">
        <v>41.895287895000003</v>
      </c>
      <c r="AI44" s="97">
        <v>50.525328412999997</v>
      </c>
      <c r="AJ44" s="97">
        <v>1.2112967110999999</v>
      </c>
      <c r="AK44" s="97">
        <v>1.1026171354000001</v>
      </c>
      <c r="AL44" s="97">
        <v>1.3306883008999999</v>
      </c>
      <c r="AM44" s="97">
        <v>0.75818825499999998</v>
      </c>
      <c r="AN44" s="97">
        <v>1.0221257478000001</v>
      </c>
      <c r="AO44" s="97">
        <v>0.88919293379999997</v>
      </c>
      <c r="AP44" s="97">
        <v>1.1749317887999999</v>
      </c>
      <c r="AQ44" s="97">
        <v>0.59299617569999996</v>
      </c>
      <c r="AR44" s="97">
        <v>0.95928212260000001</v>
      </c>
      <c r="AS44" s="97">
        <v>0.82365460410000002</v>
      </c>
      <c r="AT44" s="97">
        <v>1.1172428177</v>
      </c>
      <c r="AU44" s="95">
        <v>1</v>
      </c>
      <c r="AV44" s="95" t="s">
        <v>28</v>
      </c>
      <c r="AW44" s="95">
        <v>3</v>
      </c>
      <c r="AX44" s="95" t="s">
        <v>28</v>
      </c>
      <c r="AY44" s="95" t="s">
        <v>28</v>
      </c>
      <c r="AZ44" s="95" t="s">
        <v>28</v>
      </c>
      <c r="BA44" s="95" t="s">
        <v>28</v>
      </c>
      <c r="BB44" s="95" t="s">
        <v>28</v>
      </c>
      <c r="BC44" s="101" t="s">
        <v>437</v>
      </c>
      <c r="BD44" s="102">
        <v>305</v>
      </c>
      <c r="BE44" s="102">
        <v>361</v>
      </c>
      <c r="BF44" s="102">
        <v>438</v>
      </c>
    </row>
    <row r="45" spans="1:93" x14ac:dyDescent="0.3">
      <c r="A45" s="9"/>
      <c r="B45" t="s">
        <v>137</v>
      </c>
      <c r="C45" s="95">
        <v>301</v>
      </c>
      <c r="D45" s="108">
        <v>839</v>
      </c>
      <c r="E45" s="109"/>
      <c r="F45" s="97"/>
      <c r="G45" s="97"/>
      <c r="H45" s="97">
        <v>0.21905685520000001</v>
      </c>
      <c r="I45" s="98">
        <v>35.876042908000002</v>
      </c>
      <c r="J45" s="97">
        <v>32.043658411000003</v>
      </c>
      <c r="K45" s="97">
        <v>40.166776159999998</v>
      </c>
      <c r="L45" s="97">
        <v>0.93136301690000001</v>
      </c>
      <c r="M45" s="97">
        <v>0.831519974</v>
      </c>
      <c r="N45" s="97">
        <v>1.0431945067999999</v>
      </c>
      <c r="O45" s="108">
        <v>385</v>
      </c>
      <c r="P45" s="108">
        <v>994</v>
      </c>
      <c r="Q45" s="109"/>
      <c r="R45" s="97"/>
      <c r="S45" s="97"/>
      <c r="T45" s="97">
        <v>0.445989199</v>
      </c>
      <c r="U45" s="98">
        <v>38.732394366000001</v>
      </c>
      <c r="V45" s="97">
        <v>35.050409600999998</v>
      </c>
      <c r="W45" s="97">
        <v>42.801165247</v>
      </c>
      <c r="X45" s="97">
        <v>0.96176581969999997</v>
      </c>
      <c r="Y45" s="97">
        <v>0.87001799410000002</v>
      </c>
      <c r="Z45" s="97">
        <v>1.0631889205</v>
      </c>
      <c r="AA45" s="108">
        <v>390</v>
      </c>
      <c r="AB45" s="108">
        <v>1096</v>
      </c>
      <c r="AC45" s="109"/>
      <c r="AD45" s="97"/>
      <c r="AE45" s="97"/>
      <c r="AF45" s="97">
        <v>0.19913300989999999</v>
      </c>
      <c r="AG45" s="98">
        <v>35.583941606000003</v>
      </c>
      <c r="AH45" s="97">
        <v>32.221947616000001</v>
      </c>
      <c r="AI45" s="97">
        <v>39.296721454999997</v>
      </c>
      <c r="AJ45" s="97">
        <v>0.93684432159999997</v>
      </c>
      <c r="AK45" s="97">
        <v>0.84804712940000004</v>
      </c>
      <c r="AL45" s="97">
        <v>1.0349392770000001</v>
      </c>
      <c r="AM45" s="97">
        <v>0.2379648466</v>
      </c>
      <c r="AN45" s="97">
        <v>0.91871267420000002</v>
      </c>
      <c r="AO45" s="97">
        <v>0.79804303379999997</v>
      </c>
      <c r="AP45" s="97">
        <v>1.0576284009000001</v>
      </c>
      <c r="AQ45" s="97">
        <v>0.31940811889999998</v>
      </c>
      <c r="AR45" s="97">
        <v>1.0796172383</v>
      </c>
      <c r="AS45" s="97">
        <v>0.92849362680000003</v>
      </c>
      <c r="AT45" s="97">
        <v>1.2553380525</v>
      </c>
      <c r="AU45" s="95" t="s">
        <v>28</v>
      </c>
      <c r="AV45" s="95" t="s">
        <v>28</v>
      </c>
      <c r="AW45" s="95" t="s">
        <v>28</v>
      </c>
      <c r="AX45" s="95" t="s">
        <v>28</v>
      </c>
      <c r="AY45" s="95" t="s">
        <v>28</v>
      </c>
      <c r="AZ45" s="95" t="s">
        <v>28</v>
      </c>
      <c r="BA45" s="95" t="s">
        <v>28</v>
      </c>
      <c r="BB45" s="95" t="s">
        <v>28</v>
      </c>
      <c r="BC45" s="101" t="s">
        <v>28</v>
      </c>
      <c r="BD45" s="102">
        <v>301</v>
      </c>
      <c r="BE45" s="102">
        <v>385</v>
      </c>
      <c r="BF45" s="102">
        <v>390</v>
      </c>
    </row>
    <row r="46" spans="1:93" x14ac:dyDescent="0.3">
      <c r="A46" s="9"/>
      <c r="B46" t="s">
        <v>141</v>
      </c>
      <c r="C46" s="95">
        <v>170</v>
      </c>
      <c r="D46" s="108">
        <v>488</v>
      </c>
      <c r="E46" s="109"/>
      <c r="F46" s="97"/>
      <c r="G46" s="97"/>
      <c r="H46" s="97">
        <v>0.19091231459999999</v>
      </c>
      <c r="I46" s="98">
        <v>34.836065574000003</v>
      </c>
      <c r="J46" s="97">
        <v>29.974015058999999</v>
      </c>
      <c r="K46" s="97">
        <v>40.486783711000001</v>
      </c>
      <c r="L46" s="97">
        <v>0.90436459820000004</v>
      </c>
      <c r="M46" s="97">
        <v>0.77789519139999996</v>
      </c>
      <c r="N46" s="97">
        <v>1.0513952720999999</v>
      </c>
      <c r="O46" s="108">
        <v>206</v>
      </c>
      <c r="P46" s="108">
        <v>578</v>
      </c>
      <c r="Q46" s="109"/>
      <c r="R46" s="97"/>
      <c r="S46" s="97"/>
      <c r="T46" s="97">
        <v>8.0070790500000003E-2</v>
      </c>
      <c r="U46" s="98">
        <v>35.640138407999999</v>
      </c>
      <c r="V46" s="97">
        <v>31.090904749</v>
      </c>
      <c r="W46" s="97">
        <v>40.855017762000003</v>
      </c>
      <c r="X46" s="97">
        <v>0.88498187350000002</v>
      </c>
      <c r="Y46" s="97">
        <v>0.77181163639999995</v>
      </c>
      <c r="Z46" s="97">
        <v>1.0147461886</v>
      </c>
      <c r="AA46" s="108">
        <v>213</v>
      </c>
      <c r="AB46" s="108">
        <v>663</v>
      </c>
      <c r="AC46" s="109"/>
      <c r="AD46" s="97"/>
      <c r="AE46" s="97"/>
      <c r="AF46" s="97">
        <v>1.4716053999999999E-2</v>
      </c>
      <c r="AG46" s="98">
        <v>32.126696832999997</v>
      </c>
      <c r="AH46" s="97">
        <v>28.089415762000002</v>
      </c>
      <c r="AI46" s="97">
        <v>36.744254779000002</v>
      </c>
      <c r="AJ46" s="97">
        <v>0.84582292299999995</v>
      </c>
      <c r="AK46" s="97">
        <v>0.73934767759999998</v>
      </c>
      <c r="AL46" s="97">
        <v>0.96763192580000001</v>
      </c>
      <c r="AM46" s="97">
        <v>0.28820571779999998</v>
      </c>
      <c r="AN46" s="97">
        <v>0.90141896939999999</v>
      </c>
      <c r="AO46" s="97">
        <v>0.7442986842</v>
      </c>
      <c r="AP46" s="97">
        <v>1.0917071004000001</v>
      </c>
      <c r="AQ46" s="97">
        <v>0.82569622109999996</v>
      </c>
      <c r="AR46" s="97">
        <v>1.0230816201999999</v>
      </c>
      <c r="AS46" s="97">
        <v>0.83504590349999996</v>
      </c>
      <c r="AT46" s="97">
        <v>1.2534592376</v>
      </c>
      <c r="AU46" s="95" t="s">
        <v>28</v>
      </c>
      <c r="AV46" s="95" t="s">
        <v>28</v>
      </c>
      <c r="AW46" s="95" t="s">
        <v>28</v>
      </c>
      <c r="AX46" s="95" t="s">
        <v>28</v>
      </c>
      <c r="AY46" s="95" t="s">
        <v>28</v>
      </c>
      <c r="AZ46" s="95" t="s">
        <v>28</v>
      </c>
      <c r="BA46" s="95" t="s">
        <v>28</v>
      </c>
      <c r="BB46" s="95" t="s">
        <v>28</v>
      </c>
      <c r="BC46" s="101" t="s">
        <v>28</v>
      </c>
      <c r="BD46" s="102">
        <v>170</v>
      </c>
      <c r="BE46" s="102">
        <v>206</v>
      </c>
      <c r="BF46" s="102">
        <v>213</v>
      </c>
    </row>
    <row r="47" spans="1:93" x14ac:dyDescent="0.3">
      <c r="A47" s="9"/>
      <c r="B47" t="s">
        <v>143</v>
      </c>
      <c r="C47" s="95">
        <v>434</v>
      </c>
      <c r="D47" s="108">
        <v>974</v>
      </c>
      <c r="E47" s="109"/>
      <c r="F47" s="97"/>
      <c r="G47" s="97"/>
      <c r="H47" s="97">
        <v>2.5485377999999999E-3</v>
      </c>
      <c r="I47" s="98">
        <v>44.558521560999999</v>
      </c>
      <c r="J47" s="97">
        <v>40.557557357999997</v>
      </c>
      <c r="K47" s="97">
        <v>48.954177051000002</v>
      </c>
      <c r="L47" s="97">
        <v>1.1567652312000001</v>
      </c>
      <c r="M47" s="97">
        <v>1.0523631943</v>
      </c>
      <c r="N47" s="97">
        <v>1.2715247048</v>
      </c>
      <c r="O47" s="108">
        <v>525</v>
      </c>
      <c r="P47" s="108">
        <v>1141</v>
      </c>
      <c r="Q47" s="109"/>
      <c r="R47" s="97"/>
      <c r="S47" s="97"/>
      <c r="T47" s="97">
        <v>2.3828901E-3</v>
      </c>
      <c r="U47" s="98">
        <v>46.012269938999999</v>
      </c>
      <c r="V47" s="97">
        <v>42.240026112000002</v>
      </c>
      <c r="W47" s="97">
        <v>50.121393847</v>
      </c>
      <c r="X47" s="97">
        <v>1.1425327362</v>
      </c>
      <c r="Y47" s="97">
        <v>1.0484135476000001</v>
      </c>
      <c r="Z47" s="97">
        <v>1.2451012829000001</v>
      </c>
      <c r="AA47" s="108">
        <v>502</v>
      </c>
      <c r="AB47" s="108">
        <v>1313</v>
      </c>
      <c r="AC47" s="109"/>
      <c r="AD47" s="97"/>
      <c r="AE47" s="97"/>
      <c r="AF47" s="97">
        <v>0.88351139089999997</v>
      </c>
      <c r="AG47" s="98">
        <v>38.233054074999998</v>
      </c>
      <c r="AH47" s="97">
        <v>35.030634765000002</v>
      </c>
      <c r="AI47" s="97">
        <v>41.728231123</v>
      </c>
      <c r="AJ47" s="97">
        <v>1.0065894331</v>
      </c>
      <c r="AK47" s="97">
        <v>0.9219274704</v>
      </c>
      <c r="AL47" s="97">
        <v>1.0990260291</v>
      </c>
      <c r="AM47" s="97">
        <v>3.0080313000000001E-3</v>
      </c>
      <c r="AN47" s="97">
        <v>0.83093170859999999</v>
      </c>
      <c r="AO47" s="97">
        <v>0.73524091670000002</v>
      </c>
      <c r="AP47" s="97">
        <v>0.93907655109999999</v>
      </c>
      <c r="AQ47" s="97">
        <v>0.62069795169999997</v>
      </c>
      <c r="AR47" s="97">
        <v>1.0326255972</v>
      </c>
      <c r="AS47" s="97">
        <v>0.90932732819999995</v>
      </c>
      <c r="AT47" s="97">
        <v>1.1726422278999999</v>
      </c>
      <c r="AU47" s="95">
        <v>1</v>
      </c>
      <c r="AV47" s="95">
        <v>2</v>
      </c>
      <c r="AW47" s="95" t="s">
        <v>28</v>
      </c>
      <c r="AX47" s="95" t="s">
        <v>28</v>
      </c>
      <c r="AY47" s="95" t="s">
        <v>425</v>
      </c>
      <c r="AZ47" s="95" t="s">
        <v>28</v>
      </c>
      <c r="BA47" s="95" t="s">
        <v>28</v>
      </c>
      <c r="BB47" s="95" t="s">
        <v>28</v>
      </c>
      <c r="BC47" s="101" t="s">
        <v>435</v>
      </c>
      <c r="BD47" s="102">
        <v>434</v>
      </c>
      <c r="BE47" s="102">
        <v>525</v>
      </c>
      <c r="BF47" s="102">
        <v>502</v>
      </c>
      <c r="BQ47" s="46"/>
      <c r="CO47" s="4"/>
    </row>
    <row r="48" spans="1:93" x14ac:dyDescent="0.3">
      <c r="A48" s="9"/>
      <c r="B48" t="s">
        <v>95</v>
      </c>
      <c r="C48" s="95">
        <v>365</v>
      </c>
      <c r="D48" s="108">
        <v>1098</v>
      </c>
      <c r="E48" s="109"/>
      <c r="F48" s="97"/>
      <c r="G48" s="97"/>
      <c r="H48" s="97">
        <v>5.0713926999999999E-3</v>
      </c>
      <c r="I48" s="98">
        <v>33.242258651999997</v>
      </c>
      <c r="J48" s="97">
        <v>30.001059983000001</v>
      </c>
      <c r="K48" s="97">
        <v>36.833623909000003</v>
      </c>
      <c r="L48" s="97">
        <v>0.86298844009999998</v>
      </c>
      <c r="M48" s="97">
        <v>0.77848216380000002</v>
      </c>
      <c r="N48" s="97">
        <v>0.95666809389999996</v>
      </c>
      <c r="O48" s="108">
        <v>508</v>
      </c>
      <c r="P48" s="108">
        <v>1448</v>
      </c>
      <c r="Q48" s="109"/>
      <c r="R48" s="97"/>
      <c r="S48" s="97"/>
      <c r="T48" s="97">
        <v>1.9738148999999998E-3</v>
      </c>
      <c r="U48" s="98">
        <v>35.082872928</v>
      </c>
      <c r="V48" s="97">
        <v>32.160973701000003</v>
      </c>
      <c r="W48" s="97">
        <v>38.270233492999999</v>
      </c>
      <c r="X48" s="97">
        <v>0.87114438940000005</v>
      </c>
      <c r="Y48" s="97">
        <v>0.79825319500000003</v>
      </c>
      <c r="Z48" s="97">
        <v>0.95069152469999996</v>
      </c>
      <c r="AA48" s="108">
        <v>532</v>
      </c>
      <c r="AB48" s="108">
        <v>1558</v>
      </c>
      <c r="AC48" s="109"/>
      <c r="AD48" s="97"/>
      <c r="AE48" s="97"/>
      <c r="AF48" s="97">
        <v>1.4497914799999999E-2</v>
      </c>
      <c r="AG48" s="98">
        <v>34.146341462999999</v>
      </c>
      <c r="AH48" s="97">
        <v>31.364611447000001</v>
      </c>
      <c r="AI48" s="97">
        <v>37.174783347999998</v>
      </c>
      <c r="AJ48" s="97">
        <v>0.89899557669999997</v>
      </c>
      <c r="AK48" s="97">
        <v>0.82543681459999996</v>
      </c>
      <c r="AL48" s="97">
        <v>0.97910952429999998</v>
      </c>
      <c r="AM48" s="97">
        <v>0.66270998849999996</v>
      </c>
      <c r="AN48" s="97">
        <v>0.97330516609999995</v>
      </c>
      <c r="AO48" s="97">
        <v>0.86187778699999995</v>
      </c>
      <c r="AP48" s="97">
        <v>1.0991383706</v>
      </c>
      <c r="AQ48" s="97">
        <v>0.43222155540000001</v>
      </c>
      <c r="AR48" s="97">
        <v>1.0553697116</v>
      </c>
      <c r="AS48" s="97">
        <v>0.92256743100000005</v>
      </c>
      <c r="AT48" s="97">
        <v>1.2072886933</v>
      </c>
      <c r="AU48" s="95" t="s">
        <v>28</v>
      </c>
      <c r="AV48" s="95">
        <v>2</v>
      </c>
      <c r="AW48" s="95" t="s">
        <v>28</v>
      </c>
      <c r="AX48" s="95" t="s">
        <v>28</v>
      </c>
      <c r="AY48" s="95" t="s">
        <v>28</v>
      </c>
      <c r="AZ48" s="95" t="s">
        <v>28</v>
      </c>
      <c r="BA48" s="95" t="s">
        <v>28</v>
      </c>
      <c r="BB48" s="95" t="s">
        <v>28</v>
      </c>
      <c r="BC48" s="101">
        <v>-2</v>
      </c>
      <c r="BD48" s="102">
        <v>365</v>
      </c>
      <c r="BE48" s="102">
        <v>508</v>
      </c>
      <c r="BF48" s="102">
        <v>532</v>
      </c>
    </row>
    <row r="49" spans="1:93" x14ac:dyDescent="0.3">
      <c r="A49" s="9"/>
      <c r="B49" t="s">
        <v>142</v>
      </c>
      <c r="C49" s="95">
        <v>269</v>
      </c>
      <c r="D49" s="108">
        <v>896</v>
      </c>
      <c r="E49" s="109"/>
      <c r="F49" s="97"/>
      <c r="G49" s="97"/>
      <c r="H49" s="97">
        <v>4.6191299999999999E-5</v>
      </c>
      <c r="I49" s="98">
        <v>30.022321429000002</v>
      </c>
      <c r="J49" s="97">
        <v>26.640697809999999</v>
      </c>
      <c r="K49" s="97">
        <v>33.833189746000002</v>
      </c>
      <c r="L49" s="97">
        <v>0.77939699009999996</v>
      </c>
      <c r="M49" s="97">
        <v>0.69133127159999996</v>
      </c>
      <c r="N49" s="97">
        <v>0.87868102189999997</v>
      </c>
      <c r="O49" s="108">
        <v>385</v>
      </c>
      <c r="P49" s="108">
        <v>964</v>
      </c>
      <c r="Q49" s="109"/>
      <c r="R49" s="97"/>
      <c r="S49" s="97"/>
      <c r="T49" s="97">
        <v>0.87051049380000001</v>
      </c>
      <c r="U49" s="98">
        <v>39.937759335999999</v>
      </c>
      <c r="V49" s="97">
        <v>36.141189982999997</v>
      </c>
      <c r="W49" s="97">
        <v>44.133151718000001</v>
      </c>
      <c r="X49" s="97">
        <v>0.99169629120000002</v>
      </c>
      <c r="Y49" s="97">
        <v>0.89709324280000002</v>
      </c>
      <c r="Z49" s="97">
        <v>1.0962757126</v>
      </c>
      <c r="AA49" s="108">
        <v>434</v>
      </c>
      <c r="AB49" s="108">
        <v>1205</v>
      </c>
      <c r="AC49" s="109"/>
      <c r="AD49" s="97"/>
      <c r="AE49" s="97"/>
      <c r="AF49" s="97">
        <v>0.26994934640000001</v>
      </c>
      <c r="AG49" s="98">
        <v>36.016597509999997</v>
      </c>
      <c r="AH49" s="97">
        <v>32.782623125999997</v>
      </c>
      <c r="AI49" s="97">
        <v>39.569600371999996</v>
      </c>
      <c r="AJ49" s="97">
        <v>0.94823516839999999</v>
      </c>
      <c r="AK49" s="97">
        <v>0.86278773080000004</v>
      </c>
      <c r="AL49" s="97">
        <v>1.0421450173</v>
      </c>
      <c r="AM49" s="97">
        <v>0.13992084599999999</v>
      </c>
      <c r="AN49" s="97">
        <v>0.90181818179999995</v>
      </c>
      <c r="AO49" s="97">
        <v>0.78618627060000001</v>
      </c>
      <c r="AP49" s="97">
        <v>1.0344571808</v>
      </c>
      <c r="AQ49" s="97">
        <v>3.2912540000000002E-4</v>
      </c>
      <c r="AR49" s="97">
        <v>1.3302688612</v>
      </c>
      <c r="AS49" s="97">
        <v>1.1384073344000001</v>
      </c>
      <c r="AT49" s="97">
        <v>1.5544657782</v>
      </c>
      <c r="AU49" s="95">
        <v>1</v>
      </c>
      <c r="AV49" s="95" t="s">
        <v>28</v>
      </c>
      <c r="AW49" s="95" t="s">
        <v>28</v>
      </c>
      <c r="AX49" s="95" t="s">
        <v>228</v>
      </c>
      <c r="AY49" s="95" t="s">
        <v>28</v>
      </c>
      <c r="AZ49" s="95" t="s">
        <v>28</v>
      </c>
      <c r="BA49" s="95" t="s">
        <v>28</v>
      </c>
      <c r="BB49" s="95" t="s">
        <v>28</v>
      </c>
      <c r="BC49" s="101" t="s">
        <v>438</v>
      </c>
      <c r="BD49" s="102">
        <v>269</v>
      </c>
      <c r="BE49" s="102">
        <v>385</v>
      </c>
      <c r="BF49" s="102">
        <v>434</v>
      </c>
      <c r="BQ49" s="46"/>
    </row>
    <row r="50" spans="1:93" x14ac:dyDescent="0.3">
      <c r="A50" s="9"/>
      <c r="B50" t="s">
        <v>144</v>
      </c>
      <c r="C50" s="95">
        <v>242</v>
      </c>
      <c r="D50" s="108">
        <v>861</v>
      </c>
      <c r="E50" s="109"/>
      <c r="F50" s="97"/>
      <c r="G50" s="97"/>
      <c r="H50" s="97">
        <v>1.0184224999999999E-6</v>
      </c>
      <c r="I50" s="98">
        <v>28.106852496999998</v>
      </c>
      <c r="J50" s="97">
        <v>24.779635111000001</v>
      </c>
      <c r="K50" s="97">
        <v>31.880822851000001</v>
      </c>
      <c r="L50" s="97">
        <v>0.72967029849999998</v>
      </c>
      <c r="M50" s="97">
        <v>0.64304955279999998</v>
      </c>
      <c r="N50" s="97">
        <v>0.82795912400000005</v>
      </c>
      <c r="O50" s="108">
        <v>320</v>
      </c>
      <c r="P50" s="108">
        <v>943</v>
      </c>
      <c r="Q50" s="109"/>
      <c r="R50" s="97"/>
      <c r="S50" s="97"/>
      <c r="T50" s="97">
        <v>2.2596165000000001E-3</v>
      </c>
      <c r="U50" s="98">
        <v>33.934252385999997</v>
      </c>
      <c r="V50" s="97">
        <v>30.412678626999998</v>
      </c>
      <c r="W50" s="97">
        <v>37.863599557000001</v>
      </c>
      <c r="X50" s="97">
        <v>0.84262294120000003</v>
      </c>
      <c r="Y50" s="97">
        <v>0.75492513049999999</v>
      </c>
      <c r="Z50" s="97">
        <v>0.94050839259999997</v>
      </c>
      <c r="AA50" s="108">
        <v>355</v>
      </c>
      <c r="AB50" s="108">
        <v>1053</v>
      </c>
      <c r="AC50" s="109"/>
      <c r="AD50" s="97"/>
      <c r="AE50" s="97"/>
      <c r="AF50" s="97">
        <v>2.5100988800000001E-2</v>
      </c>
      <c r="AG50" s="98">
        <v>33.713200380000004</v>
      </c>
      <c r="AH50" s="97">
        <v>30.382457196000001</v>
      </c>
      <c r="AI50" s="97">
        <v>37.409083555000002</v>
      </c>
      <c r="AJ50" s="97">
        <v>0.88759195619999998</v>
      </c>
      <c r="AK50" s="97">
        <v>0.7996459507</v>
      </c>
      <c r="AL50" s="97">
        <v>0.9852103673</v>
      </c>
      <c r="AM50" s="97">
        <v>0.93243343499999998</v>
      </c>
      <c r="AN50" s="97">
        <v>0.99348587369999997</v>
      </c>
      <c r="AO50" s="97">
        <v>0.85417706540000005</v>
      </c>
      <c r="AP50" s="97">
        <v>1.1555147300999999</v>
      </c>
      <c r="AQ50" s="97">
        <v>2.69889203E-2</v>
      </c>
      <c r="AR50" s="97">
        <v>1.2073302191999999</v>
      </c>
      <c r="AS50" s="97">
        <v>1.0216749250999999</v>
      </c>
      <c r="AT50" s="97">
        <v>1.4267221621999999</v>
      </c>
      <c r="AU50" s="95">
        <v>1</v>
      </c>
      <c r="AV50" s="95">
        <v>2</v>
      </c>
      <c r="AW50" s="95" t="s">
        <v>28</v>
      </c>
      <c r="AX50" s="95" t="s">
        <v>28</v>
      </c>
      <c r="AY50" s="95" t="s">
        <v>28</v>
      </c>
      <c r="AZ50" s="95" t="s">
        <v>28</v>
      </c>
      <c r="BA50" s="95" t="s">
        <v>28</v>
      </c>
      <c r="BB50" s="95" t="s">
        <v>28</v>
      </c>
      <c r="BC50" s="101" t="s">
        <v>433</v>
      </c>
      <c r="BD50" s="102">
        <v>242</v>
      </c>
      <c r="BE50" s="102">
        <v>320</v>
      </c>
      <c r="BF50" s="102">
        <v>355</v>
      </c>
    </row>
    <row r="51" spans="1:93" x14ac:dyDescent="0.3">
      <c r="A51" s="9"/>
      <c r="B51" t="s">
        <v>145</v>
      </c>
      <c r="C51" s="95">
        <v>262</v>
      </c>
      <c r="D51" s="108">
        <v>629</v>
      </c>
      <c r="E51" s="109"/>
      <c r="F51" s="97"/>
      <c r="G51" s="97"/>
      <c r="H51" s="97">
        <v>0.20702700900000001</v>
      </c>
      <c r="I51" s="98">
        <v>41.653418123999998</v>
      </c>
      <c r="J51" s="97">
        <v>36.903133040999997</v>
      </c>
      <c r="K51" s="97">
        <v>47.015174551000001</v>
      </c>
      <c r="L51" s="97">
        <v>1.0813470501</v>
      </c>
      <c r="M51" s="97">
        <v>0.95764845909999996</v>
      </c>
      <c r="N51" s="97">
        <v>1.2210236769</v>
      </c>
      <c r="O51" s="108">
        <v>289</v>
      </c>
      <c r="P51" s="108">
        <v>692</v>
      </c>
      <c r="Q51" s="109"/>
      <c r="R51" s="97"/>
      <c r="S51" s="97"/>
      <c r="T51" s="97">
        <v>0.53772953270000001</v>
      </c>
      <c r="U51" s="98">
        <v>41.76300578</v>
      </c>
      <c r="V51" s="97">
        <v>37.215261011000003</v>
      </c>
      <c r="W51" s="97">
        <v>46.866489833000003</v>
      </c>
      <c r="X51" s="97">
        <v>1.0370190674999999</v>
      </c>
      <c r="Y51" s="97">
        <v>0.92379902599999997</v>
      </c>
      <c r="Z51" s="97">
        <v>1.1641152633</v>
      </c>
      <c r="AA51" s="108">
        <v>286</v>
      </c>
      <c r="AB51" s="108">
        <v>733</v>
      </c>
      <c r="AC51" s="109"/>
      <c r="AD51" s="97"/>
      <c r="AE51" s="97"/>
      <c r="AF51" s="97">
        <v>0.65017174629999996</v>
      </c>
      <c r="AG51" s="98">
        <v>39.017735334000001</v>
      </c>
      <c r="AH51" s="97">
        <v>34.747971456000002</v>
      </c>
      <c r="AI51" s="97">
        <v>43.812159583000003</v>
      </c>
      <c r="AJ51" s="97">
        <v>1.0272483076000001</v>
      </c>
      <c r="AK51" s="97">
        <v>0.91457316860000004</v>
      </c>
      <c r="AL51" s="97">
        <v>1.1538049897</v>
      </c>
      <c r="AM51" s="97">
        <v>0.41494879429999998</v>
      </c>
      <c r="AN51" s="97">
        <v>0.93426549660000002</v>
      </c>
      <c r="AO51" s="97">
        <v>0.79336717420000002</v>
      </c>
      <c r="AP51" s="97">
        <v>1.1001867059999999</v>
      </c>
      <c r="AQ51" s="97">
        <v>0.97542828429999995</v>
      </c>
      <c r="AR51" s="97">
        <v>1.0026309403</v>
      </c>
      <c r="AS51" s="97">
        <v>0.84826014620000001</v>
      </c>
      <c r="AT51" s="97">
        <v>1.1850949345999999</v>
      </c>
      <c r="AU51" s="95" t="s">
        <v>28</v>
      </c>
      <c r="AV51" s="95" t="s">
        <v>28</v>
      </c>
      <c r="AW51" s="95" t="s">
        <v>28</v>
      </c>
      <c r="AX51" s="95" t="s">
        <v>28</v>
      </c>
      <c r="AY51" s="95" t="s">
        <v>28</v>
      </c>
      <c r="AZ51" s="95" t="s">
        <v>28</v>
      </c>
      <c r="BA51" s="95" t="s">
        <v>28</v>
      </c>
      <c r="BB51" s="95" t="s">
        <v>28</v>
      </c>
      <c r="BC51" s="101" t="s">
        <v>28</v>
      </c>
      <c r="BD51" s="102">
        <v>262</v>
      </c>
      <c r="BE51" s="102">
        <v>289</v>
      </c>
      <c r="BF51" s="102">
        <v>286</v>
      </c>
      <c r="BQ51" s="46"/>
      <c r="CC51" s="4"/>
      <c r="CO51" s="4"/>
    </row>
    <row r="52" spans="1:93" s="3" customFormat="1" x14ac:dyDescent="0.3">
      <c r="A52" s="9"/>
      <c r="B52" s="3" t="s">
        <v>80</v>
      </c>
      <c r="C52" s="105">
        <v>479</v>
      </c>
      <c r="D52" s="106">
        <v>1150</v>
      </c>
      <c r="E52" s="104"/>
      <c r="F52" s="103"/>
      <c r="G52" s="103"/>
      <c r="H52" s="103">
        <v>8.89674981E-2</v>
      </c>
      <c r="I52" s="107">
        <v>41.652173912999999</v>
      </c>
      <c r="J52" s="103">
        <v>38.084238992000003</v>
      </c>
      <c r="K52" s="103">
        <v>45.554372033999996</v>
      </c>
      <c r="L52" s="103">
        <v>1.0813147496</v>
      </c>
      <c r="M52" s="103">
        <v>0.98816177819999995</v>
      </c>
      <c r="N52" s="103">
        <v>1.1832491538000001</v>
      </c>
      <c r="O52" s="106">
        <v>620</v>
      </c>
      <c r="P52" s="106">
        <v>1484</v>
      </c>
      <c r="Q52" s="104"/>
      <c r="R52" s="103"/>
      <c r="S52" s="103"/>
      <c r="T52" s="103">
        <v>0.36322041960000001</v>
      </c>
      <c r="U52" s="107">
        <v>41.778975740999996</v>
      </c>
      <c r="V52" s="103">
        <v>38.616482476000002</v>
      </c>
      <c r="W52" s="103">
        <v>45.200461099999998</v>
      </c>
      <c r="X52" s="103">
        <v>1.0374156183000001</v>
      </c>
      <c r="Y52" s="103">
        <v>0.95844031470000002</v>
      </c>
      <c r="Z52" s="103">
        <v>1.1228984721999999</v>
      </c>
      <c r="AA52" s="106">
        <v>615</v>
      </c>
      <c r="AB52" s="106">
        <v>1546</v>
      </c>
      <c r="AC52" s="104"/>
      <c r="AD52" s="103"/>
      <c r="AE52" s="103"/>
      <c r="AF52" s="103">
        <v>0.25407615859999999</v>
      </c>
      <c r="AG52" s="107">
        <v>39.78007762</v>
      </c>
      <c r="AH52" s="103">
        <v>36.757153095</v>
      </c>
      <c r="AI52" s="103">
        <v>43.051608794000003</v>
      </c>
      <c r="AJ52" s="103">
        <v>1.0473190476000001</v>
      </c>
      <c r="AK52" s="103">
        <v>0.96732656620000002</v>
      </c>
      <c r="AL52" s="103">
        <v>1.1339264585</v>
      </c>
      <c r="AM52" s="103">
        <v>0.38898445320000002</v>
      </c>
      <c r="AN52" s="103">
        <v>0.95215540629999995</v>
      </c>
      <c r="AO52" s="103">
        <v>0.85165691330000004</v>
      </c>
      <c r="AP52" s="103">
        <v>1.0645130727000001</v>
      </c>
      <c r="AQ52" s="103">
        <v>0.96014785160000005</v>
      </c>
      <c r="AR52" s="103">
        <v>1.0030443028</v>
      </c>
      <c r="AS52" s="103">
        <v>0.89030630239999997</v>
      </c>
      <c r="AT52" s="103">
        <v>1.1300581278999999</v>
      </c>
      <c r="AU52" s="105" t="s">
        <v>28</v>
      </c>
      <c r="AV52" s="105" t="s">
        <v>28</v>
      </c>
      <c r="AW52" s="105" t="s">
        <v>28</v>
      </c>
      <c r="AX52" s="105" t="s">
        <v>28</v>
      </c>
      <c r="AY52" s="105" t="s">
        <v>28</v>
      </c>
      <c r="AZ52" s="105" t="s">
        <v>28</v>
      </c>
      <c r="BA52" s="105" t="s">
        <v>28</v>
      </c>
      <c r="BB52" s="105" t="s">
        <v>28</v>
      </c>
      <c r="BC52" s="99" t="s">
        <v>28</v>
      </c>
      <c r="BD52" s="100">
        <v>479</v>
      </c>
      <c r="BE52" s="100">
        <v>620</v>
      </c>
      <c r="BF52" s="100">
        <v>615</v>
      </c>
      <c r="BG52" s="37"/>
      <c r="BH52" s="37"/>
      <c r="BI52" s="37"/>
      <c r="BJ52" s="37"/>
      <c r="BK52" s="37"/>
      <c r="BL52" s="37"/>
      <c r="BM52" s="37"/>
      <c r="BN52" s="37"/>
      <c r="BO52" s="37"/>
      <c r="BP52" s="37"/>
      <c r="BQ52" s="37"/>
      <c r="BR52" s="37"/>
      <c r="BS52" s="37"/>
      <c r="BT52" s="37"/>
      <c r="BU52" s="37"/>
      <c r="BV52" s="37"/>
      <c r="BW52" s="37"/>
    </row>
    <row r="53" spans="1:93" x14ac:dyDescent="0.3">
      <c r="A53" s="9"/>
      <c r="B53" t="s">
        <v>83</v>
      </c>
      <c r="C53" s="95">
        <v>599</v>
      </c>
      <c r="D53" s="108">
        <v>1277</v>
      </c>
      <c r="E53" s="109"/>
      <c r="F53" s="97"/>
      <c r="G53" s="97"/>
      <c r="H53" s="97">
        <v>1.7053561999999999E-6</v>
      </c>
      <c r="I53" s="98">
        <v>46.906812842999997</v>
      </c>
      <c r="J53" s="97">
        <v>43.296897045000001</v>
      </c>
      <c r="K53" s="97">
        <v>50.817708455000002</v>
      </c>
      <c r="L53" s="97">
        <v>1.2177282437000001</v>
      </c>
      <c r="M53" s="97">
        <v>1.1233428716</v>
      </c>
      <c r="N53" s="97">
        <v>1.3200440515</v>
      </c>
      <c r="O53" s="108">
        <v>725</v>
      </c>
      <c r="P53" s="108">
        <v>1377</v>
      </c>
      <c r="Q53" s="109"/>
      <c r="R53" s="97"/>
      <c r="S53" s="97"/>
      <c r="T53" s="97">
        <v>7.6673969999999995E-13</v>
      </c>
      <c r="U53" s="98">
        <v>52.650689905999997</v>
      </c>
      <c r="V53" s="97">
        <v>48.954343925000003</v>
      </c>
      <c r="W53" s="97">
        <v>56.626132132000002</v>
      </c>
      <c r="X53" s="97">
        <v>1.3073716396999999</v>
      </c>
      <c r="Y53" s="97">
        <v>1.2149746522</v>
      </c>
      <c r="Z53" s="97">
        <v>1.4067952787</v>
      </c>
      <c r="AA53" s="108">
        <v>798</v>
      </c>
      <c r="AB53" s="108">
        <v>1594</v>
      </c>
      <c r="AC53" s="109"/>
      <c r="AD53" s="97"/>
      <c r="AE53" s="97"/>
      <c r="AF53" s="97">
        <v>9.3740650000000006E-15</v>
      </c>
      <c r="AG53" s="98">
        <v>50.062735257</v>
      </c>
      <c r="AH53" s="97">
        <v>46.707042258000001</v>
      </c>
      <c r="AI53" s="97">
        <v>53.659519854999999</v>
      </c>
      <c r="AJ53" s="97">
        <v>1.3180380569000001</v>
      </c>
      <c r="AK53" s="97">
        <v>1.2291034622000001</v>
      </c>
      <c r="AL53" s="97">
        <v>1.4134077178</v>
      </c>
      <c r="AM53" s="97">
        <v>0.32592118959999999</v>
      </c>
      <c r="AN53" s="97">
        <v>0.95084670959999995</v>
      </c>
      <c r="AO53" s="97">
        <v>0.85987955029999996</v>
      </c>
      <c r="AP53" s="97">
        <v>1.0514373377999999</v>
      </c>
      <c r="AQ53" s="97">
        <v>3.6429708499999998E-2</v>
      </c>
      <c r="AR53" s="97">
        <v>1.1224529383999999</v>
      </c>
      <c r="AS53" s="97">
        <v>1.0073225607</v>
      </c>
      <c r="AT53" s="97">
        <v>1.2507419649</v>
      </c>
      <c r="AU53" s="95">
        <v>1</v>
      </c>
      <c r="AV53" s="95">
        <v>2</v>
      </c>
      <c r="AW53" s="95">
        <v>3</v>
      </c>
      <c r="AX53" s="95" t="s">
        <v>28</v>
      </c>
      <c r="AY53" s="95" t="s">
        <v>28</v>
      </c>
      <c r="AZ53" s="95" t="s">
        <v>28</v>
      </c>
      <c r="BA53" s="95" t="s">
        <v>28</v>
      </c>
      <c r="BB53" s="95" t="s">
        <v>28</v>
      </c>
      <c r="BC53" s="101" t="s">
        <v>229</v>
      </c>
      <c r="BD53" s="102">
        <v>599</v>
      </c>
      <c r="BE53" s="102">
        <v>725</v>
      </c>
      <c r="BF53" s="102">
        <v>798</v>
      </c>
    </row>
    <row r="54" spans="1:93" x14ac:dyDescent="0.3">
      <c r="A54" s="9"/>
      <c r="B54" t="s">
        <v>79</v>
      </c>
      <c r="C54" s="95">
        <v>350</v>
      </c>
      <c r="D54" s="108">
        <v>797</v>
      </c>
      <c r="E54" s="109"/>
      <c r="F54" s="97"/>
      <c r="G54" s="97"/>
      <c r="H54" s="97">
        <v>1.46259415E-2</v>
      </c>
      <c r="I54" s="98">
        <v>43.914680050000001</v>
      </c>
      <c r="J54" s="97">
        <v>39.546776242999996</v>
      </c>
      <c r="K54" s="97">
        <v>48.765014677000003</v>
      </c>
      <c r="L54" s="97">
        <v>1.1400507297</v>
      </c>
      <c r="M54" s="97">
        <v>1.0261889595</v>
      </c>
      <c r="N54" s="97">
        <v>1.2665461408000001</v>
      </c>
      <c r="O54" s="108">
        <v>463</v>
      </c>
      <c r="P54" s="108">
        <v>1048</v>
      </c>
      <c r="Q54" s="109"/>
      <c r="R54" s="97"/>
      <c r="S54" s="97"/>
      <c r="T54" s="97">
        <v>4.7291613199999999E-2</v>
      </c>
      <c r="U54" s="98">
        <v>44.179389313000001</v>
      </c>
      <c r="V54" s="97">
        <v>40.333045646000002</v>
      </c>
      <c r="W54" s="97">
        <v>48.392537900999997</v>
      </c>
      <c r="X54" s="97">
        <v>1.0970203951999999</v>
      </c>
      <c r="Y54" s="97">
        <v>1.0011076350000001</v>
      </c>
      <c r="Z54" s="97">
        <v>1.2021222349</v>
      </c>
      <c r="AA54" s="108">
        <v>501</v>
      </c>
      <c r="AB54" s="108">
        <v>1233</v>
      </c>
      <c r="AC54" s="109"/>
      <c r="AD54" s="97"/>
      <c r="AE54" s="97"/>
      <c r="AF54" s="97">
        <v>0.132846618</v>
      </c>
      <c r="AG54" s="98">
        <v>40.632603406000001</v>
      </c>
      <c r="AH54" s="97">
        <v>37.225948217999999</v>
      </c>
      <c r="AI54" s="97">
        <v>44.351011556000003</v>
      </c>
      <c r="AJ54" s="97">
        <v>1.0697641143000001</v>
      </c>
      <c r="AK54" s="97">
        <v>0.97970354829999995</v>
      </c>
      <c r="AL54" s="97">
        <v>1.1681036188</v>
      </c>
      <c r="AM54" s="97">
        <v>0.19422857439999999</v>
      </c>
      <c r="AN54" s="97">
        <v>0.91971853930000003</v>
      </c>
      <c r="AO54" s="97">
        <v>0.81055330319999996</v>
      </c>
      <c r="AP54" s="97">
        <v>1.0435861382</v>
      </c>
      <c r="AQ54" s="97">
        <v>0.93238356769999997</v>
      </c>
      <c r="AR54" s="97">
        <v>1.0060278081</v>
      </c>
      <c r="AS54" s="97">
        <v>0.87562649150000005</v>
      </c>
      <c r="AT54" s="97">
        <v>1.1558489383999999</v>
      </c>
      <c r="AU54" s="95" t="s">
        <v>28</v>
      </c>
      <c r="AV54" s="95" t="s">
        <v>28</v>
      </c>
      <c r="AW54" s="95" t="s">
        <v>28</v>
      </c>
      <c r="AX54" s="95" t="s">
        <v>28</v>
      </c>
      <c r="AY54" s="95" t="s">
        <v>28</v>
      </c>
      <c r="AZ54" s="95" t="s">
        <v>28</v>
      </c>
      <c r="BA54" s="95" t="s">
        <v>28</v>
      </c>
      <c r="BB54" s="95" t="s">
        <v>28</v>
      </c>
      <c r="BC54" s="101" t="s">
        <v>28</v>
      </c>
      <c r="BD54" s="102">
        <v>350</v>
      </c>
      <c r="BE54" s="102">
        <v>463</v>
      </c>
      <c r="BF54" s="102">
        <v>501</v>
      </c>
    </row>
    <row r="55" spans="1:93" x14ac:dyDescent="0.3">
      <c r="A55" s="9"/>
      <c r="B55" t="s">
        <v>84</v>
      </c>
      <c r="C55" s="95">
        <v>388</v>
      </c>
      <c r="D55" s="108">
        <v>908</v>
      </c>
      <c r="E55" s="109"/>
      <c r="F55" s="97"/>
      <c r="G55" s="97"/>
      <c r="H55" s="97">
        <v>4.1959516699999998E-2</v>
      </c>
      <c r="I55" s="98">
        <v>42.731277532999997</v>
      </c>
      <c r="J55" s="97">
        <v>38.684115022</v>
      </c>
      <c r="K55" s="97">
        <v>47.201857365999999</v>
      </c>
      <c r="L55" s="97">
        <v>1.1093289095000001</v>
      </c>
      <c r="M55" s="97">
        <v>1.0037798743999999</v>
      </c>
      <c r="N55" s="97">
        <v>1.2259765921000001</v>
      </c>
      <c r="O55" s="108">
        <v>469</v>
      </c>
      <c r="P55" s="108">
        <v>1106</v>
      </c>
      <c r="Q55" s="109"/>
      <c r="R55" s="97"/>
      <c r="S55" s="97"/>
      <c r="T55" s="97">
        <v>0.26586589640000002</v>
      </c>
      <c r="U55" s="98">
        <v>42.405063290999998</v>
      </c>
      <c r="V55" s="97">
        <v>38.735831277000003</v>
      </c>
      <c r="W55" s="97">
        <v>46.421861450999998</v>
      </c>
      <c r="X55" s="97">
        <v>1.0529620262999999</v>
      </c>
      <c r="Y55" s="97">
        <v>0.96146063879999999</v>
      </c>
      <c r="Z55" s="97">
        <v>1.1531715226999999</v>
      </c>
      <c r="AA55" s="108">
        <v>521</v>
      </c>
      <c r="AB55" s="108">
        <v>1379</v>
      </c>
      <c r="AC55" s="109"/>
      <c r="AD55" s="97"/>
      <c r="AE55" s="97"/>
      <c r="AF55" s="97">
        <v>0.90366730279999996</v>
      </c>
      <c r="AG55" s="98">
        <v>37.781000724999998</v>
      </c>
      <c r="AH55" s="97">
        <v>34.672219265000003</v>
      </c>
      <c r="AI55" s="97">
        <v>41.168521832000003</v>
      </c>
      <c r="AJ55" s="97">
        <v>0.99468789570000005</v>
      </c>
      <c r="AK55" s="97">
        <v>0.91248832469999996</v>
      </c>
      <c r="AL55" s="97">
        <v>1.0842922401999999</v>
      </c>
      <c r="AM55" s="97">
        <v>6.9685888799999998E-2</v>
      </c>
      <c r="AN55" s="97">
        <v>0.89095494249999996</v>
      </c>
      <c r="AO55" s="97">
        <v>0.78645708329999997</v>
      </c>
      <c r="AP55" s="97">
        <v>1.0093376058000001</v>
      </c>
      <c r="AQ55" s="97">
        <v>0.91108600169999998</v>
      </c>
      <c r="AR55" s="97">
        <v>0.99236591409999997</v>
      </c>
      <c r="AS55" s="97">
        <v>0.86747577740000004</v>
      </c>
      <c r="AT55" s="97">
        <v>1.1352364334</v>
      </c>
      <c r="AU55" s="95" t="s">
        <v>28</v>
      </c>
      <c r="AV55" s="95" t="s">
        <v>28</v>
      </c>
      <c r="AW55" s="95" t="s">
        <v>28</v>
      </c>
      <c r="AX55" s="95" t="s">
        <v>28</v>
      </c>
      <c r="AY55" s="95" t="s">
        <v>28</v>
      </c>
      <c r="AZ55" s="95" t="s">
        <v>28</v>
      </c>
      <c r="BA55" s="95" t="s">
        <v>28</v>
      </c>
      <c r="BB55" s="95" t="s">
        <v>28</v>
      </c>
      <c r="BC55" s="101" t="s">
        <v>28</v>
      </c>
      <c r="BD55" s="102">
        <v>388</v>
      </c>
      <c r="BE55" s="102">
        <v>469</v>
      </c>
      <c r="BF55" s="102">
        <v>521</v>
      </c>
    </row>
    <row r="56" spans="1:93" x14ac:dyDescent="0.3">
      <c r="A56" s="9"/>
      <c r="B56" t="s">
        <v>81</v>
      </c>
      <c r="C56" s="95">
        <v>503</v>
      </c>
      <c r="D56" s="108">
        <v>1069</v>
      </c>
      <c r="E56" s="109"/>
      <c r="F56" s="97"/>
      <c r="G56" s="97"/>
      <c r="H56" s="97">
        <v>8.1958182999999994E-6</v>
      </c>
      <c r="I56" s="98">
        <v>47.053320861000003</v>
      </c>
      <c r="J56" s="97">
        <v>43.115862565</v>
      </c>
      <c r="K56" s="97">
        <v>51.350358599000003</v>
      </c>
      <c r="L56" s="97">
        <v>1.2215316774</v>
      </c>
      <c r="M56" s="97">
        <v>1.1187013199</v>
      </c>
      <c r="N56" s="97">
        <v>1.3338141399000001</v>
      </c>
      <c r="O56" s="108">
        <v>557</v>
      </c>
      <c r="P56" s="108">
        <v>1165</v>
      </c>
      <c r="Q56" s="109"/>
      <c r="R56" s="97"/>
      <c r="S56" s="97"/>
      <c r="T56" s="97">
        <v>5.6155200000000001E-5</v>
      </c>
      <c r="U56" s="98">
        <v>47.811158798000001</v>
      </c>
      <c r="V56" s="97">
        <v>44.001015826</v>
      </c>
      <c r="W56" s="97">
        <v>51.951230277000001</v>
      </c>
      <c r="X56" s="97">
        <v>1.1872010260000001</v>
      </c>
      <c r="Y56" s="97">
        <v>1.0921079719</v>
      </c>
      <c r="Z56" s="97">
        <v>1.2905741121000001</v>
      </c>
      <c r="AA56" s="108">
        <v>562</v>
      </c>
      <c r="AB56" s="108">
        <v>1281</v>
      </c>
      <c r="AC56" s="109"/>
      <c r="AD56" s="97"/>
      <c r="AE56" s="97"/>
      <c r="AF56" s="97">
        <v>6.7227949999999997E-4</v>
      </c>
      <c r="AG56" s="98">
        <v>43.871975020000001</v>
      </c>
      <c r="AH56" s="97">
        <v>40.390703344000002</v>
      </c>
      <c r="AI56" s="97">
        <v>47.653297238</v>
      </c>
      <c r="AJ56" s="97">
        <v>1.1550494077</v>
      </c>
      <c r="AK56" s="97">
        <v>1.0629691216999999</v>
      </c>
      <c r="AL56" s="97">
        <v>1.2551061992999999</v>
      </c>
      <c r="AM56" s="97">
        <v>0.15040017219999999</v>
      </c>
      <c r="AN56" s="97">
        <v>0.91760953140000001</v>
      </c>
      <c r="AO56" s="97">
        <v>0.81614187520000003</v>
      </c>
      <c r="AP56" s="97">
        <v>1.0316922556000001</v>
      </c>
      <c r="AQ56" s="97">
        <v>0.79504967790000003</v>
      </c>
      <c r="AR56" s="97">
        <v>1.0161059395000001</v>
      </c>
      <c r="AS56" s="97">
        <v>0.90070404189999997</v>
      </c>
      <c r="AT56" s="97">
        <v>1.1462936017000001</v>
      </c>
      <c r="AU56" s="95">
        <v>1</v>
      </c>
      <c r="AV56" s="95">
        <v>2</v>
      </c>
      <c r="AW56" s="95">
        <v>3</v>
      </c>
      <c r="AX56" s="95" t="s">
        <v>28</v>
      </c>
      <c r="AY56" s="95" t="s">
        <v>28</v>
      </c>
      <c r="AZ56" s="95" t="s">
        <v>28</v>
      </c>
      <c r="BA56" s="95" t="s">
        <v>28</v>
      </c>
      <c r="BB56" s="95" t="s">
        <v>28</v>
      </c>
      <c r="BC56" s="101" t="s">
        <v>229</v>
      </c>
      <c r="BD56" s="102">
        <v>503</v>
      </c>
      <c r="BE56" s="102">
        <v>557</v>
      </c>
      <c r="BF56" s="102">
        <v>562</v>
      </c>
    </row>
    <row r="57" spans="1:93" x14ac:dyDescent="0.3">
      <c r="A57" s="9"/>
      <c r="B57" t="s">
        <v>82</v>
      </c>
      <c r="C57" s="95">
        <v>262</v>
      </c>
      <c r="D57" s="108">
        <v>610</v>
      </c>
      <c r="E57" s="109"/>
      <c r="F57" s="97"/>
      <c r="G57" s="97"/>
      <c r="H57" s="97">
        <v>7.8978748900000006E-2</v>
      </c>
      <c r="I57" s="98">
        <v>42.950819672000002</v>
      </c>
      <c r="J57" s="97">
        <v>38.052574890000002</v>
      </c>
      <c r="K57" s="97">
        <v>48.479581627999998</v>
      </c>
      <c r="L57" s="97">
        <v>1.1150283515999999</v>
      </c>
      <c r="M57" s="97">
        <v>0.98747685370000005</v>
      </c>
      <c r="N57" s="97">
        <v>1.2590555618999999</v>
      </c>
      <c r="O57" s="108">
        <v>338</v>
      </c>
      <c r="P57" s="108">
        <v>802</v>
      </c>
      <c r="Q57" s="109"/>
      <c r="R57" s="97"/>
      <c r="S57" s="97"/>
      <c r="T57" s="97">
        <v>0.4049374074</v>
      </c>
      <c r="U57" s="98">
        <v>42.144638403999998</v>
      </c>
      <c r="V57" s="97">
        <v>37.882887277999998</v>
      </c>
      <c r="W57" s="97">
        <v>46.885828240999999</v>
      </c>
      <c r="X57" s="97">
        <v>1.0464954042000001</v>
      </c>
      <c r="Y57" s="97">
        <v>0.94034723200000003</v>
      </c>
      <c r="Z57" s="97">
        <v>1.1646257826999999</v>
      </c>
      <c r="AA57" s="108">
        <v>379</v>
      </c>
      <c r="AB57" s="108">
        <v>915</v>
      </c>
      <c r="AC57" s="109"/>
      <c r="AD57" s="97"/>
      <c r="AE57" s="97"/>
      <c r="AF57" s="97">
        <v>9.2687928200000005E-2</v>
      </c>
      <c r="AG57" s="98">
        <v>41.420765027000002</v>
      </c>
      <c r="AH57" s="97">
        <v>37.453708798000001</v>
      </c>
      <c r="AI57" s="97">
        <v>45.808007551000003</v>
      </c>
      <c r="AJ57" s="97">
        <v>1.0905146187000001</v>
      </c>
      <c r="AK57" s="97">
        <v>0.98574614169999997</v>
      </c>
      <c r="AL57" s="97">
        <v>1.2064182483999999</v>
      </c>
      <c r="AM57" s="97">
        <v>0.81686661380000003</v>
      </c>
      <c r="AN57" s="97">
        <v>0.98282406960000002</v>
      </c>
      <c r="AO57" s="97">
        <v>0.84877811930000002</v>
      </c>
      <c r="AP57" s="97">
        <v>1.1380396476000001</v>
      </c>
      <c r="AQ57" s="97">
        <v>0.8179374479</v>
      </c>
      <c r="AR57" s="97">
        <v>0.98123013079999999</v>
      </c>
      <c r="AS57" s="97">
        <v>0.83503795049999996</v>
      </c>
      <c r="AT57" s="97">
        <v>1.1530165413</v>
      </c>
      <c r="AU57" s="95" t="s">
        <v>28</v>
      </c>
      <c r="AV57" s="95" t="s">
        <v>28</v>
      </c>
      <c r="AW57" s="95" t="s">
        <v>28</v>
      </c>
      <c r="AX57" s="95" t="s">
        <v>28</v>
      </c>
      <c r="AY57" s="95" t="s">
        <v>28</v>
      </c>
      <c r="AZ57" s="95" t="s">
        <v>28</v>
      </c>
      <c r="BA57" s="95" t="s">
        <v>28</v>
      </c>
      <c r="BB57" s="95" t="s">
        <v>28</v>
      </c>
      <c r="BC57" s="101" t="s">
        <v>28</v>
      </c>
      <c r="BD57" s="102">
        <v>262</v>
      </c>
      <c r="BE57" s="102">
        <v>338</v>
      </c>
      <c r="BF57" s="102">
        <v>379</v>
      </c>
    </row>
    <row r="58" spans="1:93" x14ac:dyDescent="0.3">
      <c r="A58" s="9"/>
      <c r="B58" t="s">
        <v>86</v>
      </c>
      <c r="C58" s="95">
        <v>254</v>
      </c>
      <c r="D58" s="108">
        <v>564</v>
      </c>
      <c r="E58" s="109"/>
      <c r="F58" s="97"/>
      <c r="G58" s="97"/>
      <c r="H58" s="97">
        <v>1.3037294099999999E-2</v>
      </c>
      <c r="I58" s="98">
        <v>45.035460993000001</v>
      </c>
      <c r="J58" s="97">
        <v>39.824054873000001</v>
      </c>
      <c r="K58" s="97">
        <v>50.928835683000003</v>
      </c>
      <c r="L58" s="97">
        <v>1.1691468572999999</v>
      </c>
      <c r="M58" s="97">
        <v>1.0334536047</v>
      </c>
      <c r="N58" s="97">
        <v>1.3226567382000001</v>
      </c>
      <c r="O58" s="108">
        <v>304</v>
      </c>
      <c r="P58" s="108">
        <v>610</v>
      </c>
      <c r="Q58" s="109"/>
      <c r="R58" s="97"/>
      <c r="S58" s="97"/>
      <c r="T58" s="97">
        <v>2.119209E-4</v>
      </c>
      <c r="U58" s="98">
        <v>49.836065574000003</v>
      </c>
      <c r="V58" s="97">
        <v>44.537310953000002</v>
      </c>
      <c r="W58" s="97">
        <v>55.765230965000001</v>
      </c>
      <c r="X58" s="97">
        <v>1.2374815769</v>
      </c>
      <c r="Y58" s="97">
        <v>1.1055461649</v>
      </c>
      <c r="Z58" s="97">
        <v>1.3851621051</v>
      </c>
      <c r="AA58" s="108">
        <v>308</v>
      </c>
      <c r="AB58" s="108">
        <v>667</v>
      </c>
      <c r="AC58" s="109"/>
      <c r="AD58" s="97"/>
      <c r="AE58" s="97"/>
      <c r="AF58" s="97">
        <v>6.2797910000000001E-4</v>
      </c>
      <c r="AG58" s="98">
        <v>46.176911543999999</v>
      </c>
      <c r="AH58" s="97">
        <v>41.297444034999998</v>
      </c>
      <c r="AI58" s="97">
        <v>51.632908757000003</v>
      </c>
      <c r="AJ58" s="97">
        <v>1.2157331487</v>
      </c>
      <c r="AK58" s="97">
        <v>1.0869448032</v>
      </c>
      <c r="AL58" s="97">
        <v>1.3597811816000001</v>
      </c>
      <c r="AM58" s="97">
        <v>0.34555218659999998</v>
      </c>
      <c r="AN58" s="97">
        <v>0.92657618559999999</v>
      </c>
      <c r="AO58" s="97">
        <v>0.79079533369999999</v>
      </c>
      <c r="AP58" s="97">
        <v>1.0856708317999999</v>
      </c>
      <c r="AQ58" s="97">
        <v>0.23345345549999999</v>
      </c>
      <c r="AR58" s="97">
        <v>1.1065961016999999</v>
      </c>
      <c r="AS58" s="97">
        <v>0.93676269400000001</v>
      </c>
      <c r="AT58" s="97">
        <v>1.3072200036999999</v>
      </c>
      <c r="AU58" s="95" t="s">
        <v>28</v>
      </c>
      <c r="AV58" s="95">
        <v>2</v>
      </c>
      <c r="AW58" s="95">
        <v>3</v>
      </c>
      <c r="AX58" s="95" t="s">
        <v>28</v>
      </c>
      <c r="AY58" s="95" t="s">
        <v>28</v>
      </c>
      <c r="AZ58" s="95" t="s">
        <v>28</v>
      </c>
      <c r="BA58" s="95" t="s">
        <v>28</v>
      </c>
      <c r="BB58" s="95" t="s">
        <v>28</v>
      </c>
      <c r="BC58" s="101" t="s">
        <v>434</v>
      </c>
      <c r="BD58" s="102">
        <v>254</v>
      </c>
      <c r="BE58" s="102">
        <v>304</v>
      </c>
      <c r="BF58" s="102">
        <v>308</v>
      </c>
    </row>
    <row r="59" spans="1:93" x14ac:dyDescent="0.3">
      <c r="A59" s="9"/>
      <c r="B59" t="s">
        <v>89</v>
      </c>
      <c r="C59" s="95">
        <v>238</v>
      </c>
      <c r="D59" s="108">
        <v>622</v>
      </c>
      <c r="E59" s="109"/>
      <c r="F59" s="97"/>
      <c r="G59" s="97"/>
      <c r="H59" s="97">
        <v>0.91822124329999999</v>
      </c>
      <c r="I59" s="98">
        <v>38.263665594999999</v>
      </c>
      <c r="J59" s="97">
        <v>33.698562195999997</v>
      </c>
      <c r="K59" s="97">
        <v>43.447198020999998</v>
      </c>
      <c r="L59" s="97">
        <v>0.99334709560000001</v>
      </c>
      <c r="M59" s="97">
        <v>0.87450494499999998</v>
      </c>
      <c r="N59" s="97">
        <v>1.1283394770999999</v>
      </c>
      <c r="O59" s="108">
        <v>309</v>
      </c>
      <c r="P59" s="108">
        <v>697</v>
      </c>
      <c r="Q59" s="109"/>
      <c r="R59" s="97"/>
      <c r="S59" s="97"/>
      <c r="T59" s="97">
        <v>9.2240595300000006E-2</v>
      </c>
      <c r="U59" s="98">
        <v>44.332855092999999</v>
      </c>
      <c r="V59" s="97">
        <v>39.655418486999999</v>
      </c>
      <c r="W59" s="97">
        <v>49.562004782999999</v>
      </c>
      <c r="X59" s="97">
        <v>1.1008311109</v>
      </c>
      <c r="Y59" s="97">
        <v>0.98436070220000005</v>
      </c>
      <c r="Z59" s="97">
        <v>1.2310823988999999</v>
      </c>
      <c r="AA59" s="108">
        <v>328</v>
      </c>
      <c r="AB59" s="108">
        <v>763</v>
      </c>
      <c r="AC59" s="109"/>
      <c r="AD59" s="97"/>
      <c r="AE59" s="97"/>
      <c r="AF59" s="97">
        <v>2.5374400799999999E-2</v>
      </c>
      <c r="AG59" s="98">
        <v>42.988204455999998</v>
      </c>
      <c r="AH59" s="97">
        <v>38.578875357999998</v>
      </c>
      <c r="AI59" s="97">
        <v>47.901492855999997</v>
      </c>
      <c r="AJ59" s="97">
        <v>1.1317817371000001</v>
      </c>
      <c r="AK59" s="97">
        <v>1.0153827179999999</v>
      </c>
      <c r="AL59" s="97">
        <v>1.2615242288999999</v>
      </c>
      <c r="AM59" s="97">
        <v>0.69763929349999998</v>
      </c>
      <c r="AN59" s="97">
        <v>0.96966920729999995</v>
      </c>
      <c r="AO59" s="97">
        <v>0.83012198029999995</v>
      </c>
      <c r="AP59" s="97">
        <v>1.1326749489000001</v>
      </c>
      <c r="AQ59" s="97">
        <v>8.7805295500000005E-2</v>
      </c>
      <c r="AR59" s="97">
        <v>1.1586149524</v>
      </c>
      <c r="AS59" s="97">
        <v>0.97842738829999998</v>
      </c>
      <c r="AT59" s="97">
        <v>1.3719859276999999</v>
      </c>
      <c r="AU59" s="95" t="s">
        <v>28</v>
      </c>
      <c r="AV59" s="95" t="s">
        <v>28</v>
      </c>
      <c r="AW59" s="95" t="s">
        <v>28</v>
      </c>
      <c r="AX59" s="95" t="s">
        <v>28</v>
      </c>
      <c r="AY59" s="95" t="s">
        <v>28</v>
      </c>
      <c r="AZ59" s="95" t="s">
        <v>28</v>
      </c>
      <c r="BA59" s="95" t="s">
        <v>28</v>
      </c>
      <c r="BB59" s="95" t="s">
        <v>28</v>
      </c>
      <c r="BC59" s="101" t="s">
        <v>28</v>
      </c>
      <c r="BD59" s="102">
        <v>238</v>
      </c>
      <c r="BE59" s="102">
        <v>309</v>
      </c>
      <c r="BF59" s="102">
        <v>328</v>
      </c>
    </row>
    <row r="60" spans="1:93" x14ac:dyDescent="0.3">
      <c r="A60" s="9"/>
      <c r="B60" t="s">
        <v>87</v>
      </c>
      <c r="C60" s="95">
        <v>465</v>
      </c>
      <c r="D60" s="108">
        <v>1093</v>
      </c>
      <c r="E60" s="109"/>
      <c r="F60" s="97"/>
      <c r="G60" s="97"/>
      <c r="H60" s="97">
        <v>3.3167100400000003E-2</v>
      </c>
      <c r="I60" s="98">
        <v>42.543458371</v>
      </c>
      <c r="J60" s="97">
        <v>38.847159126999998</v>
      </c>
      <c r="K60" s="97">
        <v>46.591459731999997</v>
      </c>
      <c r="L60" s="97">
        <v>1.1044530145</v>
      </c>
      <c r="M60" s="97">
        <v>1.0079649377</v>
      </c>
      <c r="N60" s="97">
        <v>1.2101774729999999</v>
      </c>
      <c r="O60" s="108">
        <v>596</v>
      </c>
      <c r="P60" s="108">
        <v>1381</v>
      </c>
      <c r="Q60" s="109"/>
      <c r="R60" s="97"/>
      <c r="S60" s="97"/>
      <c r="T60" s="97">
        <v>9.3054381699999994E-2</v>
      </c>
      <c r="U60" s="98">
        <v>43.157132513000001</v>
      </c>
      <c r="V60" s="97">
        <v>39.827771554000002</v>
      </c>
      <c r="W60" s="97">
        <v>46.764807922999999</v>
      </c>
      <c r="X60" s="97">
        <v>1.0716366907999999</v>
      </c>
      <c r="Y60" s="97">
        <v>0.98851282110000005</v>
      </c>
      <c r="Z60" s="97">
        <v>1.1617504322000001</v>
      </c>
      <c r="AA60" s="108">
        <v>664</v>
      </c>
      <c r="AB60" s="108">
        <v>1493</v>
      </c>
      <c r="AC60" s="109"/>
      <c r="AD60" s="97"/>
      <c r="AE60" s="97"/>
      <c r="AF60" s="97">
        <v>5.2890499999999998E-5</v>
      </c>
      <c r="AG60" s="98">
        <v>44.474212993999998</v>
      </c>
      <c r="AH60" s="97">
        <v>41.216892483999999</v>
      </c>
      <c r="AI60" s="97">
        <v>47.988955552</v>
      </c>
      <c r="AJ60" s="97">
        <v>1.1709049651000001</v>
      </c>
      <c r="AK60" s="97">
        <v>1.0846744661000001</v>
      </c>
      <c r="AL60" s="97">
        <v>1.2639906995000001</v>
      </c>
      <c r="AM60" s="97">
        <v>0.59419478270000003</v>
      </c>
      <c r="AN60" s="97">
        <v>1.0305182575</v>
      </c>
      <c r="AO60" s="97">
        <v>0.92262649200000002</v>
      </c>
      <c r="AP60" s="97">
        <v>1.1510268653</v>
      </c>
      <c r="AQ60" s="97">
        <v>0.81695439700000005</v>
      </c>
      <c r="AR60" s="97">
        <v>1.0144246416</v>
      </c>
      <c r="AS60" s="97">
        <v>0.89857133239999998</v>
      </c>
      <c r="AT60" s="97">
        <v>1.1452149834000001</v>
      </c>
      <c r="AU60" s="95" t="s">
        <v>28</v>
      </c>
      <c r="AV60" s="95" t="s">
        <v>28</v>
      </c>
      <c r="AW60" s="95">
        <v>3</v>
      </c>
      <c r="AX60" s="95" t="s">
        <v>28</v>
      </c>
      <c r="AY60" s="95" t="s">
        <v>28</v>
      </c>
      <c r="AZ60" s="95" t="s">
        <v>28</v>
      </c>
      <c r="BA60" s="95" t="s">
        <v>28</v>
      </c>
      <c r="BB60" s="95" t="s">
        <v>28</v>
      </c>
      <c r="BC60" s="101">
        <v>-3</v>
      </c>
      <c r="BD60" s="102">
        <v>465</v>
      </c>
      <c r="BE60" s="102">
        <v>596</v>
      </c>
      <c r="BF60" s="102">
        <v>664</v>
      </c>
    </row>
    <row r="61" spans="1:93" x14ac:dyDescent="0.3">
      <c r="A61" s="9"/>
      <c r="B61" t="s">
        <v>85</v>
      </c>
      <c r="C61" s="95">
        <v>640</v>
      </c>
      <c r="D61" s="108">
        <v>1421</v>
      </c>
      <c r="E61" s="109"/>
      <c r="F61" s="97"/>
      <c r="G61" s="97"/>
      <c r="H61" s="97">
        <v>8.7060999999999999E-5</v>
      </c>
      <c r="I61" s="98">
        <v>45.038705137000001</v>
      </c>
      <c r="J61" s="97">
        <v>41.681102774000003</v>
      </c>
      <c r="K61" s="97">
        <v>48.666777639000003</v>
      </c>
      <c r="L61" s="97">
        <v>1.1692310771000001</v>
      </c>
      <c r="M61" s="97">
        <v>1.0813993783</v>
      </c>
      <c r="N61" s="97">
        <v>1.2641965023999999</v>
      </c>
      <c r="O61" s="108">
        <v>772</v>
      </c>
      <c r="P61" s="108">
        <v>1610</v>
      </c>
      <c r="Q61" s="109"/>
      <c r="R61" s="97"/>
      <c r="S61" s="97"/>
      <c r="T61" s="97">
        <v>1.4861099E-6</v>
      </c>
      <c r="U61" s="98">
        <v>47.950310559000002</v>
      </c>
      <c r="V61" s="97">
        <v>44.684408189000003</v>
      </c>
      <c r="W61" s="97">
        <v>51.454911811000002</v>
      </c>
      <c r="X61" s="97">
        <v>1.1906563096</v>
      </c>
      <c r="Y61" s="97">
        <v>1.1089834273000001</v>
      </c>
      <c r="Z61" s="97">
        <v>1.2783441238</v>
      </c>
      <c r="AA61" s="108">
        <v>805</v>
      </c>
      <c r="AB61" s="108">
        <v>1762</v>
      </c>
      <c r="AC61" s="109"/>
      <c r="AD61" s="97"/>
      <c r="AE61" s="97"/>
      <c r="AF61" s="97">
        <v>1.9548057E-7</v>
      </c>
      <c r="AG61" s="98">
        <v>45.686719637000003</v>
      </c>
      <c r="AH61" s="97">
        <v>42.637238019000002</v>
      </c>
      <c r="AI61" s="97">
        <v>48.954304925000002</v>
      </c>
      <c r="AJ61" s="97">
        <v>1.2028275097000001</v>
      </c>
      <c r="AK61" s="97">
        <v>1.1220035697999999</v>
      </c>
      <c r="AL61" s="97">
        <v>1.2894736318</v>
      </c>
      <c r="AM61" s="97">
        <v>0.33707252679999999</v>
      </c>
      <c r="AN61" s="97">
        <v>0.95279298720000005</v>
      </c>
      <c r="AO61" s="97">
        <v>0.86321672670000005</v>
      </c>
      <c r="AP61" s="97">
        <v>1.0516646033999999</v>
      </c>
      <c r="AQ61" s="97">
        <v>0.24127666189999999</v>
      </c>
      <c r="AR61" s="97">
        <v>1.0646467391000001</v>
      </c>
      <c r="AS61" s="97">
        <v>0.95874114769999996</v>
      </c>
      <c r="AT61" s="97">
        <v>1.1822509985</v>
      </c>
      <c r="AU61" s="95">
        <v>1</v>
      </c>
      <c r="AV61" s="95">
        <v>2</v>
      </c>
      <c r="AW61" s="95">
        <v>3</v>
      </c>
      <c r="AX61" s="95" t="s">
        <v>28</v>
      </c>
      <c r="AY61" s="95" t="s">
        <v>28</v>
      </c>
      <c r="AZ61" s="95" t="s">
        <v>28</v>
      </c>
      <c r="BA61" s="95" t="s">
        <v>28</v>
      </c>
      <c r="BB61" s="95" t="s">
        <v>28</v>
      </c>
      <c r="BC61" s="101" t="s">
        <v>229</v>
      </c>
      <c r="BD61" s="102">
        <v>640</v>
      </c>
      <c r="BE61" s="102">
        <v>772</v>
      </c>
      <c r="BF61" s="102">
        <v>805</v>
      </c>
    </row>
    <row r="62" spans="1:93" x14ac:dyDescent="0.3">
      <c r="A62" s="9"/>
      <c r="B62" t="s">
        <v>88</v>
      </c>
      <c r="C62" s="95">
        <v>428</v>
      </c>
      <c r="D62" s="108">
        <v>1182</v>
      </c>
      <c r="E62" s="109"/>
      <c r="F62" s="97"/>
      <c r="G62" s="97"/>
      <c r="H62" s="97">
        <v>0.20312533890000001</v>
      </c>
      <c r="I62" s="98">
        <v>36.209813875000002</v>
      </c>
      <c r="J62" s="97">
        <v>32.936838696000002</v>
      </c>
      <c r="K62" s="97">
        <v>39.808028723</v>
      </c>
      <c r="L62" s="97">
        <v>0.94002790599999997</v>
      </c>
      <c r="M62" s="97">
        <v>0.85462834830000001</v>
      </c>
      <c r="N62" s="97">
        <v>1.0339610964999999</v>
      </c>
      <c r="O62" s="108">
        <v>515</v>
      </c>
      <c r="P62" s="108">
        <v>1307</v>
      </c>
      <c r="Q62" s="109"/>
      <c r="R62" s="97"/>
      <c r="S62" s="97"/>
      <c r="T62" s="97">
        <v>0.62229922550000005</v>
      </c>
      <c r="U62" s="98">
        <v>39.403213465999997</v>
      </c>
      <c r="V62" s="97">
        <v>36.142918627</v>
      </c>
      <c r="W62" s="97">
        <v>42.957605264000001</v>
      </c>
      <c r="X62" s="97">
        <v>0.97842295879999996</v>
      </c>
      <c r="Y62" s="97">
        <v>0.89708468529999996</v>
      </c>
      <c r="Z62" s="97">
        <v>1.0671361376999999</v>
      </c>
      <c r="AA62" s="108">
        <v>509</v>
      </c>
      <c r="AB62" s="108">
        <v>1440</v>
      </c>
      <c r="AC62" s="109"/>
      <c r="AD62" s="97"/>
      <c r="AE62" s="97"/>
      <c r="AF62" s="97">
        <v>0.1062393224</v>
      </c>
      <c r="AG62" s="98">
        <v>35.347222221999999</v>
      </c>
      <c r="AH62" s="97">
        <v>32.406075923000003</v>
      </c>
      <c r="AI62" s="97">
        <v>38.555304313000001</v>
      </c>
      <c r="AJ62" s="97">
        <v>0.93061203820000005</v>
      </c>
      <c r="AK62" s="97">
        <v>0.85285275179999998</v>
      </c>
      <c r="AL62" s="97">
        <v>1.0154610673</v>
      </c>
      <c r="AM62" s="97">
        <v>8.2208845000000003E-2</v>
      </c>
      <c r="AN62" s="97">
        <v>0.8970644552</v>
      </c>
      <c r="AO62" s="97">
        <v>0.79363833819999996</v>
      </c>
      <c r="AP62" s="97">
        <v>1.0139689555</v>
      </c>
      <c r="AQ62" s="97">
        <v>0.19630338280000001</v>
      </c>
      <c r="AR62" s="97">
        <v>1.0881915495000001</v>
      </c>
      <c r="AS62" s="97">
        <v>0.95726025029999995</v>
      </c>
      <c r="AT62" s="97">
        <v>1.2370312546</v>
      </c>
      <c r="AU62" s="95" t="s">
        <v>28</v>
      </c>
      <c r="AV62" s="95" t="s">
        <v>28</v>
      </c>
      <c r="AW62" s="95" t="s">
        <v>28</v>
      </c>
      <c r="AX62" s="95" t="s">
        <v>28</v>
      </c>
      <c r="AY62" s="95" t="s">
        <v>28</v>
      </c>
      <c r="AZ62" s="95" t="s">
        <v>28</v>
      </c>
      <c r="BA62" s="95" t="s">
        <v>28</v>
      </c>
      <c r="BB62" s="95" t="s">
        <v>28</v>
      </c>
      <c r="BC62" s="101" t="s">
        <v>28</v>
      </c>
      <c r="BD62" s="102">
        <v>428</v>
      </c>
      <c r="BE62" s="102">
        <v>515</v>
      </c>
      <c r="BF62" s="102">
        <v>509</v>
      </c>
    </row>
    <row r="63" spans="1:93" x14ac:dyDescent="0.3">
      <c r="A63" s="9"/>
      <c r="B63" t="s">
        <v>90</v>
      </c>
      <c r="C63" s="95">
        <v>420</v>
      </c>
      <c r="D63" s="108">
        <v>947</v>
      </c>
      <c r="E63" s="109"/>
      <c r="F63" s="97"/>
      <c r="G63" s="97"/>
      <c r="H63" s="97">
        <v>4.0582480000000004E-3</v>
      </c>
      <c r="I63" s="98">
        <v>44.350580780999998</v>
      </c>
      <c r="J63" s="97">
        <v>40.305557163000003</v>
      </c>
      <c r="K63" s="97">
        <v>48.801558745000001</v>
      </c>
      <c r="L63" s="97">
        <v>1.1513669672</v>
      </c>
      <c r="M63" s="97">
        <v>1.0458330373</v>
      </c>
      <c r="N63" s="97">
        <v>1.2675502167999999</v>
      </c>
      <c r="O63" s="108">
        <v>496</v>
      </c>
      <c r="P63" s="108">
        <v>1089</v>
      </c>
      <c r="Q63" s="109"/>
      <c r="R63" s="97"/>
      <c r="S63" s="97"/>
      <c r="T63" s="97">
        <v>6.3726559000000004E-3</v>
      </c>
      <c r="U63" s="98">
        <v>45.546372818999998</v>
      </c>
      <c r="V63" s="97">
        <v>41.709378555999997</v>
      </c>
      <c r="W63" s="97">
        <v>49.736345849000003</v>
      </c>
      <c r="X63" s="97">
        <v>1.1309640239000001</v>
      </c>
      <c r="Y63" s="97">
        <v>1.0352550695</v>
      </c>
      <c r="Z63" s="97">
        <v>1.2355212363000001</v>
      </c>
      <c r="AA63" s="108">
        <v>605</v>
      </c>
      <c r="AB63" s="108">
        <v>1241</v>
      </c>
      <c r="AC63" s="109"/>
      <c r="AD63" s="97"/>
      <c r="AE63" s="97"/>
      <c r="AF63" s="97">
        <v>1.0132988E-9</v>
      </c>
      <c r="AG63" s="98">
        <v>48.751007252000001</v>
      </c>
      <c r="AH63" s="97">
        <v>45.017080817999997</v>
      </c>
      <c r="AI63" s="97">
        <v>52.794642942000003</v>
      </c>
      <c r="AJ63" s="97">
        <v>1.2835032393000001</v>
      </c>
      <c r="AK63" s="97">
        <v>1.1847045498</v>
      </c>
      <c r="AL63" s="97">
        <v>1.3905412666999999</v>
      </c>
      <c r="AM63" s="97">
        <v>0.26163380819999998</v>
      </c>
      <c r="AN63" s="97">
        <v>1.0703598164999999</v>
      </c>
      <c r="AO63" s="97">
        <v>0.95054008089999997</v>
      </c>
      <c r="AP63" s="97">
        <v>1.2052833539000001</v>
      </c>
      <c r="AQ63" s="97">
        <v>0.68825715890000005</v>
      </c>
      <c r="AR63" s="97">
        <v>1.0269622633</v>
      </c>
      <c r="AS63" s="97">
        <v>0.90180137220000001</v>
      </c>
      <c r="AT63" s="97">
        <v>1.1694942177000001</v>
      </c>
      <c r="AU63" s="95">
        <v>1</v>
      </c>
      <c r="AV63" s="95" t="s">
        <v>28</v>
      </c>
      <c r="AW63" s="95">
        <v>3</v>
      </c>
      <c r="AX63" s="95" t="s">
        <v>28</v>
      </c>
      <c r="AY63" s="95" t="s">
        <v>28</v>
      </c>
      <c r="AZ63" s="95" t="s">
        <v>28</v>
      </c>
      <c r="BA63" s="95" t="s">
        <v>28</v>
      </c>
      <c r="BB63" s="95" t="s">
        <v>28</v>
      </c>
      <c r="BC63" s="101" t="s">
        <v>437</v>
      </c>
      <c r="BD63" s="102">
        <v>420</v>
      </c>
      <c r="BE63" s="102">
        <v>496</v>
      </c>
      <c r="BF63" s="102">
        <v>605</v>
      </c>
    </row>
    <row r="64" spans="1:93" x14ac:dyDescent="0.3">
      <c r="A64" s="9"/>
      <c r="B64" t="s">
        <v>93</v>
      </c>
      <c r="C64" s="95">
        <v>245</v>
      </c>
      <c r="D64" s="108">
        <v>541</v>
      </c>
      <c r="E64" s="109"/>
      <c r="F64" s="97"/>
      <c r="G64" s="97"/>
      <c r="H64" s="97">
        <v>1.1557170199999999E-2</v>
      </c>
      <c r="I64" s="98">
        <v>45.286506469999999</v>
      </c>
      <c r="J64" s="97">
        <v>39.956509969999999</v>
      </c>
      <c r="K64" s="97">
        <v>51.327497565000002</v>
      </c>
      <c r="L64" s="97">
        <v>1.1756641444</v>
      </c>
      <c r="M64" s="97">
        <v>1.0368980674999999</v>
      </c>
      <c r="N64" s="97">
        <v>1.3330010188000001</v>
      </c>
      <c r="O64" s="108">
        <v>326</v>
      </c>
      <c r="P64" s="108">
        <v>674</v>
      </c>
      <c r="Q64" s="109"/>
      <c r="R64" s="97"/>
      <c r="S64" s="97"/>
      <c r="T64" s="97">
        <v>9.7704780000000004E-4</v>
      </c>
      <c r="U64" s="98">
        <v>48.367952522000003</v>
      </c>
      <c r="V64" s="97">
        <v>43.392433871000001</v>
      </c>
      <c r="W64" s="97">
        <v>53.913980445999997</v>
      </c>
      <c r="X64" s="97">
        <v>1.2010267959000001</v>
      </c>
      <c r="Y64" s="97">
        <v>1.0771144795000001</v>
      </c>
      <c r="Z64" s="97">
        <v>1.3391941079</v>
      </c>
      <c r="AA64" s="108">
        <v>314</v>
      </c>
      <c r="AB64" s="108">
        <v>700</v>
      </c>
      <c r="AC64" s="109"/>
      <c r="AD64" s="97"/>
      <c r="AE64" s="97"/>
      <c r="AF64" s="97">
        <v>3.2846778E-3</v>
      </c>
      <c r="AG64" s="98">
        <v>44.857142856999999</v>
      </c>
      <c r="AH64" s="97">
        <v>40.160168468999998</v>
      </c>
      <c r="AI64" s="97">
        <v>50.103456784000002</v>
      </c>
      <c r="AJ64" s="97">
        <v>1.1809866382</v>
      </c>
      <c r="AK64" s="97">
        <v>1.0570087818</v>
      </c>
      <c r="AL64" s="97">
        <v>1.3195060095</v>
      </c>
      <c r="AM64" s="97">
        <v>0.3405893834</v>
      </c>
      <c r="AN64" s="97">
        <v>0.92741454860000005</v>
      </c>
      <c r="AO64" s="97">
        <v>0.79427095569999995</v>
      </c>
      <c r="AP64" s="97">
        <v>1.0828769941</v>
      </c>
      <c r="AQ64" s="97">
        <v>0.43624465800000001</v>
      </c>
      <c r="AR64" s="97">
        <v>1.0680433598000001</v>
      </c>
      <c r="AS64" s="97">
        <v>0.90493566700000005</v>
      </c>
      <c r="AT64" s="97">
        <v>1.2605499595</v>
      </c>
      <c r="AU64" s="95" t="s">
        <v>28</v>
      </c>
      <c r="AV64" s="95">
        <v>2</v>
      </c>
      <c r="AW64" s="95">
        <v>3</v>
      </c>
      <c r="AX64" s="95" t="s">
        <v>28</v>
      </c>
      <c r="AY64" s="95" t="s">
        <v>28</v>
      </c>
      <c r="AZ64" s="95" t="s">
        <v>28</v>
      </c>
      <c r="BA64" s="95" t="s">
        <v>28</v>
      </c>
      <c r="BB64" s="95" t="s">
        <v>28</v>
      </c>
      <c r="BC64" s="101" t="s">
        <v>434</v>
      </c>
      <c r="BD64" s="102">
        <v>245</v>
      </c>
      <c r="BE64" s="102">
        <v>326</v>
      </c>
      <c r="BF64" s="102">
        <v>314</v>
      </c>
    </row>
    <row r="65" spans="1:93" x14ac:dyDescent="0.3">
      <c r="A65" s="9"/>
      <c r="B65" t="s">
        <v>92</v>
      </c>
      <c r="C65" s="95">
        <v>258</v>
      </c>
      <c r="D65" s="108">
        <v>622</v>
      </c>
      <c r="E65" s="109"/>
      <c r="F65" s="97"/>
      <c r="G65" s="97"/>
      <c r="H65" s="97">
        <v>0.23600566340000001</v>
      </c>
      <c r="I65" s="98">
        <v>41.479099677999997</v>
      </c>
      <c r="J65" s="97">
        <v>36.714348661000002</v>
      </c>
      <c r="K65" s="97">
        <v>46.862215261000003</v>
      </c>
      <c r="L65" s="97">
        <v>1.0768216415</v>
      </c>
      <c r="M65" s="97">
        <v>0.95275231739999999</v>
      </c>
      <c r="N65" s="97">
        <v>1.2170475225999999</v>
      </c>
      <c r="O65" s="108">
        <v>279</v>
      </c>
      <c r="P65" s="108">
        <v>731</v>
      </c>
      <c r="Q65" s="109"/>
      <c r="R65" s="97"/>
      <c r="S65" s="97"/>
      <c r="T65" s="97">
        <v>0.37108379990000001</v>
      </c>
      <c r="U65" s="98">
        <v>38.166894665000001</v>
      </c>
      <c r="V65" s="97">
        <v>33.941163271999997</v>
      </c>
      <c r="W65" s="97">
        <v>42.918736658</v>
      </c>
      <c r="X65" s="97">
        <v>0.94772387130000002</v>
      </c>
      <c r="Y65" s="97">
        <v>0.84253037200000003</v>
      </c>
      <c r="Z65" s="97">
        <v>1.0660512261999999</v>
      </c>
      <c r="AA65" s="108">
        <v>332</v>
      </c>
      <c r="AB65" s="108">
        <v>883</v>
      </c>
      <c r="AC65" s="109"/>
      <c r="AD65" s="97"/>
      <c r="AE65" s="97"/>
      <c r="AF65" s="97">
        <v>0.85365163879999995</v>
      </c>
      <c r="AG65" s="98">
        <v>37.599093998000001</v>
      </c>
      <c r="AH65" s="97">
        <v>33.764601341999999</v>
      </c>
      <c r="AI65" s="97">
        <v>41.869052594999999</v>
      </c>
      <c r="AJ65" s="97">
        <v>0.98989870489999998</v>
      </c>
      <c r="AK65" s="97">
        <v>0.88867103140000003</v>
      </c>
      <c r="AL65" s="97">
        <v>1.1026571265</v>
      </c>
      <c r="AM65" s="97">
        <v>0.85358326679999996</v>
      </c>
      <c r="AN65" s="97">
        <v>0.98512321550000004</v>
      </c>
      <c r="AO65" s="97">
        <v>0.84015248679999999</v>
      </c>
      <c r="AP65" s="97">
        <v>1.1551090605000001</v>
      </c>
      <c r="AQ65" s="97">
        <v>0.33528897400000002</v>
      </c>
      <c r="AR65" s="97">
        <v>0.92014761560000002</v>
      </c>
      <c r="AS65" s="97">
        <v>0.77684996559999997</v>
      </c>
      <c r="AT65" s="97">
        <v>1.0898779325000001</v>
      </c>
      <c r="AU65" s="95" t="s">
        <v>28</v>
      </c>
      <c r="AV65" s="95" t="s">
        <v>28</v>
      </c>
      <c r="AW65" s="95" t="s">
        <v>28</v>
      </c>
      <c r="AX65" s="95" t="s">
        <v>28</v>
      </c>
      <c r="AY65" s="95" t="s">
        <v>28</v>
      </c>
      <c r="AZ65" s="95" t="s">
        <v>28</v>
      </c>
      <c r="BA65" s="95" t="s">
        <v>28</v>
      </c>
      <c r="BB65" s="95" t="s">
        <v>28</v>
      </c>
      <c r="BC65" s="101" t="s">
        <v>28</v>
      </c>
      <c r="BD65" s="102">
        <v>258</v>
      </c>
      <c r="BE65" s="102">
        <v>279</v>
      </c>
      <c r="BF65" s="102">
        <v>332</v>
      </c>
    </row>
    <row r="66" spans="1:93" x14ac:dyDescent="0.3">
      <c r="A66" s="9"/>
      <c r="B66" t="s">
        <v>91</v>
      </c>
      <c r="C66" s="95">
        <v>311</v>
      </c>
      <c r="D66" s="108">
        <v>823</v>
      </c>
      <c r="E66" s="109"/>
      <c r="F66" s="97"/>
      <c r="G66" s="97"/>
      <c r="H66" s="97">
        <v>0.73630894650000001</v>
      </c>
      <c r="I66" s="98">
        <v>37.788578372000003</v>
      </c>
      <c r="J66" s="97">
        <v>33.813750396000003</v>
      </c>
      <c r="K66" s="97">
        <v>42.230649917000001</v>
      </c>
      <c r="L66" s="97">
        <v>0.98101355400000001</v>
      </c>
      <c r="M66" s="97">
        <v>0.87744704819999997</v>
      </c>
      <c r="N66" s="97">
        <v>1.0968041833</v>
      </c>
      <c r="O66" s="108">
        <v>443</v>
      </c>
      <c r="P66" s="108">
        <v>984</v>
      </c>
      <c r="Q66" s="109"/>
      <c r="R66" s="97"/>
      <c r="S66" s="97"/>
      <c r="T66" s="97">
        <v>1.9495295199999998E-2</v>
      </c>
      <c r="U66" s="98">
        <v>45.020325202999999</v>
      </c>
      <c r="V66" s="97">
        <v>41.017276658</v>
      </c>
      <c r="W66" s="97">
        <v>49.414048092999998</v>
      </c>
      <c r="X66" s="97">
        <v>1.1179017120000001</v>
      </c>
      <c r="Y66" s="97">
        <v>1.018099884</v>
      </c>
      <c r="Z66" s="97">
        <v>1.2274868676999999</v>
      </c>
      <c r="AA66" s="108">
        <v>504</v>
      </c>
      <c r="AB66" s="108">
        <v>1119</v>
      </c>
      <c r="AC66" s="109"/>
      <c r="AD66" s="97"/>
      <c r="AE66" s="97"/>
      <c r="AF66" s="97">
        <v>1.39295E-4</v>
      </c>
      <c r="AG66" s="98">
        <v>45.040214476999999</v>
      </c>
      <c r="AH66" s="97">
        <v>41.274794499000002</v>
      </c>
      <c r="AI66" s="97">
        <v>49.149146465000001</v>
      </c>
      <c r="AJ66" s="97">
        <v>1.1858064979</v>
      </c>
      <c r="AK66" s="97">
        <v>1.0862588862</v>
      </c>
      <c r="AL66" s="97">
        <v>1.2944769138000001</v>
      </c>
      <c r="AM66" s="97">
        <v>0.99458880400000005</v>
      </c>
      <c r="AN66" s="97">
        <v>1.0004417843</v>
      </c>
      <c r="AO66" s="97">
        <v>0.8805540717</v>
      </c>
      <c r="AP66" s="97">
        <v>1.1366522465</v>
      </c>
      <c r="AQ66" s="97">
        <v>1.7932395399999999E-2</v>
      </c>
      <c r="AR66" s="97">
        <v>1.1913738791999999</v>
      </c>
      <c r="AS66" s="97">
        <v>1.0305705719</v>
      </c>
      <c r="AT66" s="97">
        <v>1.3772678540000001</v>
      </c>
      <c r="AU66" s="95" t="s">
        <v>28</v>
      </c>
      <c r="AV66" s="95" t="s">
        <v>28</v>
      </c>
      <c r="AW66" s="95">
        <v>3</v>
      </c>
      <c r="AX66" s="95" t="s">
        <v>28</v>
      </c>
      <c r="AY66" s="95" t="s">
        <v>28</v>
      </c>
      <c r="AZ66" s="95" t="s">
        <v>28</v>
      </c>
      <c r="BA66" s="95" t="s">
        <v>28</v>
      </c>
      <c r="BB66" s="95" t="s">
        <v>28</v>
      </c>
      <c r="BC66" s="101">
        <v>-3</v>
      </c>
      <c r="BD66" s="102">
        <v>311</v>
      </c>
      <c r="BE66" s="102">
        <v>443</v>
      </c>
      <c r="BF66" s="102">
        <v>504</v>
      </c>
      <c r="BQ66" s="46"/>
      <c r="CC66" s="4"/>
      <c r="CO66" s="4"/>
    </row>
    <row r="67" spans="1:93" x14ac:dyDescent="0.3">
      <c r="A67" s="9"/>
      <c r="B67" t="s">
        <v>131</v>
      </c>
      <c r="C67" s="95">
        <v>445</v>
      </c>
      <c r="D67" s="108">
        <v>1076</v>
      </c>
      <c r="E67" s="109"/>
      <c r="F67" s="97"/>
      <c r="G67" s="97"/>
      <c r="H67" s="97">
        <v>0.1360088341</v>
      </c>
      <c r="I67" s="98">
        <v>41.356877322999999</v>
      </c>
      <c r="J67" s="97">
        <v>37.687464177000003</v>
      </c>
      <c r="K67" s="97">
        <v>45.383560271</v>
      </c>
      <c r="L67" s="97">
        <v>1.0736486778000001</v>
      </c>
      <c r="M67" s="97">
        <v>0.97788551530000001</v>
      </c>
      <c r="N67" s="97">
        <v>1.1787898126</v>
      </c>
      <c r="O67" s="108">
        <v>563</v>
      </c>
      <c r="P67" s="108">
        <v>1247</v>
      </c>
      <c r="Q67" s="109"/>
      <c r="R67" s="97"/>
      <c r="S67" s="97"/>
      <c r="T67" s="97">
        <v>6.9886515E-3</v>
      </c>
      <c r="U67" s="98">
        <v>45.148356055000001</v>
      </c>
      <c r="V67" s="97">
        <v>41.568856079</v>
      </c>
      <c r="W67" s="97">
        <v>49.036087271</v>
      </c>
      <c r="X67" s="97">
        <v>1.1210808517999999</v>
      </c>
      <c r="Y67" s="97">
        <v>1.0317391759000001</v>
      </c>
      <c r="Z67" s="97">
        <v>1.2181589160999999</v>
      </c>
      <c r="AA67" s="108">
        <v>550</v>
      </c>
      <c r="AB67" s="108">
        <v>1357</v>
      </c>
      <c r="AC67" s="109"/>
      <c r="AD67" s="97"/>
      <c r="AE67" s="97"/>
      <c r="AF67" s="97">
        <v>0.12966758310000001</v>
      </c>
      <c r="AG67" s="98">
        <v>40.530582166999999</v>
      </c>
      <c r="AH67" s="97">
        <v>37.280994251000003</v>
      </c>
      <c r="AI67" s="97">
        <v>44.063419545999999</v>
      </c>
      <c r="AJ67" s="97">
        <v>1.0670781269</v>
      </c>
      <c r="AK67" s="97">
        <v>0.98113457270000004</v>
      </c>
      <c r="AL67" s="97">
        <v>1.1605500006</v>
      </c>
      <c r="AM67" s="97">
        <v>7.1909676899999997E-2</v>
      </c>
      <c r="AN67" s="97">
        <v>0.89771999930000002</v>
      </c>
      <c r="AO67" s="97">
        <v>0.79819441140000003</v>
      </c>
      <c r="AP67" s="97">
        <v>1.0096552741</v>
      </c>
      <c r="AQ67" s="97">
        <v>0.16670751589999999</v>
      </c>
      <c r="AR67" s="97">
        <v>1.0916771036999999</v>
      </c>
      <c r="AS67" s="97">
        <v>0.9640561285</v>
      </c>
      <c r="AT67" s="97">
        <v>1.236192441</v>
      </c>
      <c r="AU67" s="95" t="s">
        <v>28</v>
      </c>
      <c r="AV67" s="95" t="s">
        <v>28</v>
      </c>
      <c r="AW67" s="95" t="s">
        <v>28</v>
      </c>
      <c r="AX67" s="95" t="s">
        <v>28</v>
      </c>
      <c r="AY67" s="95" t="s">
        <v>28</v>
      </c>
      <c r="AZ67" s="95" t="s">
        <v>28</v>
      </c>
      <c r="BA67" s="95" t="s">
        <v>28</v>
      </c>
      <c r="BB67" s="95" t="s">
        <v>28</v>
      </c>
      <c r="BC67" s="101" t="s">
        <v>28</v>
      </c>
      <c r="BD67" s="102">
        <v>445</v>
      </c>
      <c r="BE67" s="102">
        <v>563</v>
      </c>
      <c r="BF67" s="102">
        <v>550</v>
      </c>
      <c r="BQ67" s="46"/>
    </row>
    <row r="68" spans="1:93" x14ac:dyDescent="0.3">
      <c r="A68" s="9"/>
      <c r="B68" t="s">
        <v>94</v>
      </c>
      <c r="C68" s="95">
        <v>331</v>
      </c>
      <c r="D68" s="108">
        <v>1006</v>
      </c>
      <c r="E68" s="109"/>
      <c r="F68" s="97"/>
      <c r="G68" s="97"/>
      <c r="H68" s="97">
        <v>4.2906562000000004E-3</v>
      </c>
      <c r="I68" s="98">
        <v>32.902584492999999</v>
      </c>
      <c r="J68" s="97">
        <v>29.542261966000002</v>
      </c>
      <c r="K68" s="97">
        <v>36.645131222000003</v>
      </c>
      <c r="L68" s="97">
        <v>0.85417030059999999</v>
      </c>
      <c r="M68" s="97">
        <v>0.76659402210000005</v>
      </c>
      <c r="N68" s="97">
        <v>0.95175135919999998</v>
      </c>
      <c r="O68" s="108">
        <v>459</v>
      </c>
      <c r="P68" s="108">
        <v>1294</v>
      </c>
      <c r="Q68" s="109"/>
      <c r="R68" s="97"/>
      <c r="S68" s="97"/>
      <c r="T68" s="97">
        <v>6.7777215999999998E-3</v>
      </c>
      <c r="U68" s="98">
        <v>35.471406491000003</v>
      </c>
      <c r="V68" s="97">
        <v>32.370374478000002</v>
      </c>
      <c r="W68" s="97">
        <v>38.869512595000003</v>
      </c>
      <c r="X68" s="97">
        <v>0.88079208369999995</v>
      </c>
      <c r="Y68" s="97">
        <v>0.80346735229999999</v>
      </c>
      <c r="Z68" s="97">
        <v>0.96555845409999996</v>
      </c>
      <c r="AA68" s="108">
        <v>487</v>
      </c>
      <c r="AB68" s="108">
        <v>1431</v>
      </c>
      <c r="AC68" s="109"/>
      <c r="AD68" s="97"/>
      <c r="AE68" s="97"/>
      <c r="AF68" s="97">
        <v>1.57990109E-2</v>
      </c>
      <c r="AG68" s="98">
        <v>34.032145352999997</v>
      </c>
      <c r="AH68" s="97">
        <v>31.139935142999999</v>
      </c>
      <c r="AI68" s="97">
        <v>37.192977827</v>
      </c>
      <c r="AJ68" s="97">
        <v>0.89598905259999995</v>
      </c>
      <c r="AK68" s="97">
        <v>0.81953766920000004</v>
      </c>
      <c r="AL68" s="97">
        <v>0.9795722791</v>
      </c>
      <c r="AM68" s="97">
        <v>0.52430586109999999</v>
      </c>
      <c r="AN68" s="97">
        <v>0.95942475130000004</v>
      </c>
      <c r="AO68" s="97">
        <v>0.84457215470000002</v>
      </c>
      <c r="AP68" s="97">
        <v>1.0898960477999999</v>
      </c>
      <c r="AQ68" s="97">
        <v>0.29717072589999999</v>
      </c>
      <c r="AR68" s="97">
        <v>1.0780735629</v>
      </c>
      <c r="AS68" s="97">
        <v>0.93598432679999999</v>
      </c>
      <c r="AT68" s="97">
        <v>1.2417329796000001</v>
      </c>
      <c r="AU68" s="95">
        <v>1</v>
      </c>
      <c r="AV68" s="95" t="s">
        <v>28</v>
      </c>
      <c r="AW68" s="95" t="s">
        <v>28</v>
      </c>
      <c r="AX68" s="95" t="s">
        <v>28</v>
      </c>
      <c r="AY68" s="95" t="s">
        <v>28</v>
      </c>
      <c r="AZ68" s="95" t="s">
        <v>28</v>
      </c>
      <c r="BA68" s="95" t="s">
        <v>28</v>
      </c>
      <c r="BB68" s="95" t="s">
        <v>28</v>
      </c>
      <c r="BC68" s="101">
        <v>-1</v>
      </c>
      <c r="BD68" s="102">
        <v>331</v>
      </c>
      <c r="BE68" s="102">
        <v>459</v>
      </c>
      <c r="BF68" s="102">
        <v>487</v>
      </c>
    </row>
    <row r="69" spans="1:93" s="3" customFormat="1" x14ac:dyDescent="0.3">
      <c r="A69" s="9"/>
      <c r="B69" s="3" t="s">
        <v>182</v>
      </c>
      <c r="C69" s="105">
        <v>323</v>
      </c>
      <c r="D69" s="106">
        <v>659</v>
      </c>
      <c r="E69" s="104"/>
      <c r="F69" s="103"/>
      <c r="G69" s="103"/>
      <c r="H69" s="103">
        <v>1.61362E-5</v>
      </c>
      <c r="I69" s="107">
        <v>49.013657056</v>
      </c>
      <c r="J69" s="103">
        <v>43.949606089</v>
      </c>
      <c r="K69" s="103">
        <v>54.661208410999997</v>
      </c>
      <c r="L69" s="103">
        <v>1.2724231494</v>
      </c>
      <c r="M69" s="103">
        <v>1.1404572348999999</v>
      </c>
      <c r="N69" s="103">
        <v>1.4196592572</v>
      </c>
      <c r="O69" s="106">
        <v>402</v>
      </c>
      <c r="P69" s="106">
        <v>813</v>
      </c>
      <c r="Q69" s="104"/>
      <c r="R69" s="103"/>
      <c r="S69" s="103"/>
      <c r="T69" s="103">
        <v>4.1477899999999998E-5</v>
      </c>
      <c r="U69" s="107">
        <v>49.446494465000001</v>
      </c>
      <c r="V69" s="103">
        <v>44.841634366999997</v>
      </c>
      <c r="W69" s="103">
        <v>54.524235107999999</v>
      </c>
      <c r="X69" s="103">
        <v>1.2278081192000001</v>
      </c>
      <c r="Y69" s="103">
        <v>1.1130459473000001</v>
      </c>
      <c r="Z69" s="103">
        <v>1.3544030066999999</v>
      </c>
      <c r="AA69" s="106">
        <v>417</v>
      </c>
      <c r="AB69" s="106">
        <v>940</v>
      </c>
      <c r="AC69" s="104"/>
      <c r="AD69" s="103"/>
      <c r="AE69" s="103"/>
      <c r="AF69" s="103">
        <v>1.5842234E-3</v>
      </c>
      <c r="AG69" s="107">
        <v>44.361702127999997</v>
      </c>
      <c r="AH69" s="103">
        <v>40.301822178000002</v>
      </c>
      <c r="AI69" s="103">
        <v>48.830561729000003</v>
      </c>
      <c r="AJ69" s="103">
        <v>1.1679428096</v>
      </c>
      <c r="AK69" s="103">
        <v>1.0606887433000001</v>
      </c>
      <c r="AL69" s="103">
        <v>1.2860421260999999</v>
      </c>
      <c r="AM69" s="103">
        <v>0.1205462238</v>
      </c>
      <c r="AN69" s="103">
        <v>0.89716576690000005</v>
      </c>
      <c r="AO69" s="103">
        <v>0.78230469420000004</v>
      </c>
      <c r="AP69" s="103">
        <v>1.0288911972000001</v>
      </c>
      <c r="AQ69" s="103">
        <v>0.90633415900000003</v>
      </c>
      <c r="AR69" s="103">
        <v>1.0088309552000001</v>
      </c>
      <c r="AS69" s="103">
        <v>0.87139287769999996</v>
      </c>
      <c r="AT69" s="103">
        <v>1.1679460804999999</v>
      </c>
      <c r="AU69" s="105">
        <v>1</v>
      </c>
      <c r="AV69" s="105">
        <v>2</v>
      </c>
      <c r="AW69" s="105">
        <v>3</v>
      </c>
      <c r="AX69" s="105" t="s">
        <v>28</v>
      </c>
      <c r="AY69" s="105" t="s">
        <v>28</v>
      </c>
      <c r="AZ69" s="105" t="s">
        <v>28</v>
      </c>
      <c r="BA69" s="105" t="s">
        <v>28</v>
      </c>
      <c r="BB69" s="105" t="s">
        <v>28</v>
      </c>
      <c r="BC69" s="99" t="s">
        <v>229</v>
      </c>
      <c r="BD69" s="100">
        <v>323</v>
      </c>
      <c r="BE69" s="100">
        <v>402</v>
      </c>
      <c r="BF69" s="100">
        <v>417</v>
      </c>
      <c r="BG69" s="37"/>
      <c r="BH69" s="37"/>
      <c r="BI69" s="37"/>
      <c r="BJ69" s="37"/>
      <c r="BK69" s="37"/>
      <c r="BL69" s="37"/>
      <c r="BM69" s="37"/>
      <c r="BN69" s="37"/>
      <c r="BO69" s="37"/>
      <c r="BP69" s="37"/>
      <c r="BQ69" s="37"/>
      <c r="BR69" s="37"/>
      <c r="BS69" s="37"/>
      <c r="BT69" s="37"/>
      <c r="BU69" s="37"/>
      <c r="BV69" s="37"/>
      <c r="BW69" s="37"/>
    </row>
    <row r="70" spans="1:93" x14ac:dyDescent="0.3">
      <c r="A70" s="9"/>
      <c r="B70" t="s">
        <v>181</v>
      </c>
      <c r="C70" s="95">
        <v>54</v>
      </c>
      <c r="D70" s="108">
        <v>148</v>
      </c>
      <c r="E70" s="109"/>
      <c r="F70" s="97"/>
      <c r="G70" s="97"/>
      <c r="H70" s="97">
        <v>0.69043243870000004</v>
      </c>
      <c r="I70" s="98">
        <v>36.486486485999997</v>
      </c>
      <c r="J70" s="97">
        <v>27.944618573</v>
      </c>
      <c r="K70" s="97">
        <v>47.639358276999999</v>
      </c>
      <c r="L70" s="97">
        <v>0.9472104885</v>
      </c>
      <c r="M70" s="97">
        <v>0.72532833630000004</v>
      </c>
      <c r="N70" s="97">
        <v>1.2369676803</v>
      </c>
      <c r="O70" s="108">
        <v>76</v>
      </c>
      <c r="P70" s="108">
        <v>188</v>
      </c>
      <c r="Q70" s="109"/>
      <c r="R70" s="97"/>
      <c r="S70" s="97"/>
      <c r="T70" s="97">
        <v>0.97358536120000005</v>
      </c>
      <c r="U70" s="98">
        <v>40.425531915000001</v>
      </c>
      <c r="V70" s="97">
        <v>32.286147733999996</v>
      </c>
      <c r="W70" s="97">
        <v>50.616866530000003</v>
      </c>
      <c r="X70" s="97">
        <v>1.0038081940000001</v>
      </c>
      <c r="Y70" s="97">
        <v>0.80156748879999995</v>
      </c>
      <c r="Z70" s="97">
        <v>1.2570755481</v>
      </c>
      <c r="AA70" s="108">
        <v>73</v>
      </c>
      <c r="AB70" s="108">
        <v>180</v>
      </c>
      <c r="AC70" s="109"/>
      <c r="AD70" s="97"/>
      <c r="AE70" s="97"/>
      <c r="AF70" s="97">
        <v>0.57573722790000004</v>
      </c>
      <c r="AG70" s="98">
        <v>40.555555556000002</v>
      </c>
      <c r="AH70" s="97">
        <v>32.242206109999998</v>
      </c>
      <c r="AI70" s="97">
        <v>51.012423927</v>
      </c>
      <c r="AJ70" s="97">
        <v>1.0677356195000001</v>
      </c>
      <c r="AK70" s="97">
        <v>0.84874109590000002</v>
      </c>
      <c r="AL70" s="97">
        <v>1.3432357153000001</v>
      </c>
      <c r="AM70" s="97">
        <v>0.98436649170000001</v>
      </c>
      <c r="AN70" s="97">
        <v>1.0032163743</v>
      </c>
      <c r="AO70" s="97">
        <v>0.72761231250000002</v>
      </c>
      <c r="AP70" s="97">
        <v>1.3832133902999999</v>
      </c>
      <c r="AQ70" s="97">
        <v>0.5646004442</v>
      </c>
      <c r="AR70" s="97">
        <v>1.1079590229</v>
      </c>
      <c r="AS70" s="97">
        <v>0.78167813659999996</v>
      </c>
      <c r="AT70" s="97">
        <v>1.5704330706</v>
      </c>
      <c r="AU70" s="95" t="s">
        <v>28</v>
      </c>
      <c r="AV70" s="95" t="s">
        <v>28</v>
      </c>
      <c r="AW70" s="95" t="s">
        <v>28</v>
      </c>
      <c r="AX70" s="95" t="s">
        <v>28</v>
      </c>
      <c r="AY70" s="95" t="s">
        <v>28</v>
      </c>
      <c r="AZ70" s="95" t="s">
        <v>28</v>
      </c>
      <c r="BA70" s="95" t="s">
        <v>28</v>
      </c>
      <c r="BB70" s="95" t="s">
        <v>28</v>
      </c>
      <c r="BC70" s="101" t="s">
        <v>28</v>
      </c>
      <c r="BD70" s="102">
        <v>54</v>
      </c>
      <c r="BE70" s="102">
        <v>76</v>
      </c>
      <c r="BF70" s="102">
        <v>73</v>
      </c>
    </row>
    <row r="71" spans="1:93" x14ac:dyDescent="0.3">
      <c r="A71" s="9"/>
      <c r="B71" t="s">
        <v>183</v>
      </c>
      <c r="C71" s="95">
        <v>533</v>
      </c>
      <c r="D71" s="108">
        <v>1141</v>
      </c>
      <c r="E71" s="109"/>
      <c r="F71" s="97"/>
      <c r="G71" s="97"/>
      <c r="H71" s="97">
        <v>9.7293597999999994E-6</v>
      </c>
      <c r="I71" s="98">
        <v>46.713409290000001</v>
      </c>
      <c r="J71" s="97">
        <v>42.911325822000002</v>
      </c>
      <c r="K71" s="97">
        <v>50.852369758000002</v>
      </c>
      <c r="L71" s="97">
        <v>1.2127073746000001</v>
      </c>
      <c r="M71" s="97">
        <v>1.1133765589</v>
      </c>
      <c r="N71" s="97">
        <v>1.3209000715000001</v>
      </c>
      <c r="O71" s="108">
        <v>646</v>
      </c>
      <c r="P71" s="108">
        <v>1517</v>
      </c>
      <c r="Q71" s="109"/>
      <c r="R71" s="97"/>
      <c r="S71" s="97"/>
      <c r="T71" s="97">
        <v>0.15853356639999999</v>
      </c>
      <c r="U71" s="98">
        <v>42.584047462000001</v>
      </c>
      <c r="V71" s="97">
        <v>39.423652713000003</v>
      </c>
      <c r="W71" s="97">
        <v>45.997795066000002</v>
      </c>
      <c r="X71" s="97">
        <v>1.0574063902999999</v>
      </c>
      <c r="Y71" s="97">
        <v>0.97846442909999998</v>
      </c>
      <c r="Z71" s="97">
        <v>1.1427173446000001</v>
      </c>
      <c r="AA71" s="108">
        <v>671</v>
      </c>
      <c r="AB71" s="108">
        <v>1709</v>
      </c>
      <c r="AC71" s="109"/>
      <c r="AD71" s="97"/>
      <c r="AE71" s="97"/>
      <c r="AF71" s="97">
        <v>0.3933347358</v>
      </c>
      <c r="AG71" s="98">
        <v>39.262726741000002</v>
      </c>
      <c r="AH71" s="97">
        <v>36.401575964000003</v>
      </c>
      <c r="AI71" s="97">
        <v>42.348762938999997</v>
      </c>
      <c r="AJ71" s="97">
        <v>1.0336983745999999</v>
      </c>
      <c r="AK71" s="97">
        <v>0.95795116229999999</v>
      </c>
      <c r="AL71" s="97">
        <v>1.1154350782</v>
      </c>
      <c r="AM71" s="97">
        <v>0.1406964554</v>
      </c>
      <c r="AN71" s="97">
        <v>0.92200551799999997</v>
      </c>
      <c r="AO71" s="97">
        <v>0.82758884030000002</v>
      </c>
      <c r="AP71" s="97">
        <v>1.0271938598999999</v>
      </c>
      <c r="AQ71" s="97">
        <v>0.1137325948</v>
      </c>
      <c r="AR71" s="97">
        <v>0.91160221679999998</v>
      </c>
      <c r="AS71" s="97">
        <v>0.81282337959999995</v>
      </c>
      <c r="AT71" s="97">
        <v>1.0223852098999999</v>
      </c>
      <c r="AU71" s="95">
        <v>1</v>
      </c>
      <c r="AV71" s="95" t="s">
        <v>28</v>
      </c>
      <c r="AW71" s="95" t="s">
        <v>28</v>
      </c>
      <c r="AX71" s="95" t="s">
        <v>28</v>
      </c>
      <c r="AY71" s="95" t="s">
        <v>28</v>
      </c>
      <c r="AZ71" s="95" t="s">
        <v>28</v>
      </c>
      <c r="BA71" s="95" t="s">
        <v>28</v>
      </c>
      <c r="BB71" s="95" t="s">
        <v>28</v>
      </c>
      <c r="BC71" s="101">
        <v>-1</v>
      </c>
      <c r="BD71" s="102">
        <v>533</v>
      </c>
      <c r="BE71" s="102">
        <v>646</v>
      </c>
      <c r="BF71" s="102">
        <v>671</v>
      </c>
    </row>
    <row r="72" spans="1:93" x14ac:dyDescent="0.3">
      <c r="A72" s="9"/>
      <c r="B72" t="s">
        <v>184</v>
      </c>
      <c r="C72" s="95">
        <v>548</v>
      </c>
      <c r="D72" s="108">
        <v>1328</v>
      </c>
      <c r="E72" s="109"/>
      <c r="F72" s="97"/>
      <c r="G72" s="97"/>
      <c r="H72" s="97">
        <v>0.10946443359999999</v>
      </c>
      <c r="I72" s="98">
        <v>41.265060241</v>
      </c>
      <c r="J72" s="97">
        <v>37.950801781999999</v>
      </c>
      <c r="K72" s="97">
        <v>44.868754195999998</v>
      </c>
      <c r="L72" s="97">
        <v>1.0712650527000001</v>
      </c>
      <c r="M72" s="97">
        <v>0.98466319479999997</v>
      </c>
      <c r="N72" s="97">
        <v>1.1654836082</v>
      </c>
      <c r="O72" s="108">
        <v>725</v>
      </c>
      <c r="P72" s="108">
        <v>1592</v>
      </c>
      <c r="Q72" s="109"/>
      <c r="R72" s="97"/>
      <c r="S72" s="97"/>
      <c r="T72" s="97">
        <v>1.0113565999999999E-3</v>
      </c>
      <c r="U72" s="98">
        <v>45.540201005</v>
      </c>
      <c r="V72" s="97">
        <v>42.343047478000003</v>
      </c>
      <c r="W72" s="97">
        <v>48.978758759999998</v>
      </c>
      <c r="X72" s="97">
        <v>1.1308107713</v>
      </c>
      <c r="Y72" s="97">
        <v>1.0508920201</v>
      </c>
      <c r="Z72" s="97">
        <v>1.2168072229</v>
      </c>
      <c r="AA72" s="108">
        <v>799</v>
      </c>
      <c r="AB72" s="108">
        <v>1765</v>
      </c>
      <c r="AC72" s="109"/>
      <c r="AD72" s="97"/>
      <c r="AE72" s="97"/>
      <c r="AF72" s="97">
        <v>8.3655889000000002E-7</v>
      </c>
      <c r="AG72" s="98">
        <v>45.269121812999998</v>
      </c>
      <c r="AH72" s="97">
        <v>42.236577922999999</v>
      </c>
      <c r="AI72" s="97">
        <v>48.519399309999997</v>
      </c>
      <c r="AJ72" s="97">
        <v>1.1918331079</v>
      </c>
      <c r="AK72" s="97">
        <v>1.1114621315</v>
      </c>
      <c r="AL72" s="97">
        <v>1.2780157928</v>
      </c>
      <c r="AM72" s="97">
        <v>0.90733681830000001</v>
      </c>
      <c r="AN72" s="97">
        <v>0.9940474748</v>
      </c>
      <c r="AO72" s="97">
        <v>0.8989742476</v>
      </c>
      <c r="AP72" s="97">
        <v>1.0991754045</v>
      </c>
      <c r="AQ72" s="97">
        <v>8.1590726799999999E-2</v>
      </c>
      <c r="AR72" s="97">
        <v>1.1036019513999999</v>
      </c>
      <c r="AS72" s="97">
        <v>0.98771166430000001</v>
      </c>
      <c r="AT72" s="97">
        <v>1.2330898896</v>
      </c>
      <c r="AU72" s="95" t="s">
        <v>28</v>
      </c>
      <c r="AV72" s="95">
        <v>2</v>
      </c>
      <c r="AW72" s="95">
        <v>3</v>
      </c>
      <c r="AX72" s="95" t="s">
        <v>28</v>
      </c>
      <c r="AY72" s="95" t="s">
        <v>28</v>
      </c>
      <c r="AZ72" s="95" t="s">
        <v>28</v>
      </c>
      <c r="BA72" s="95" t="s">
        <v>28</v>
      </c>
      <c r="BB72" s="95" t="s">
        <v>28</v>
      </c>
      <c r="BC72" s="101" t="s">
        <v>434</v>
      </c>
      <c r="BD72" s="102">
        <v>548</v>
      </c>
      <c r="BE72" s="102">
        <v>725</v>
      </c>
      <c r="BF72" s="102">
        <v>799</v>
      </c>
    </row>
    <row r="73" spans="1:93" x14ac:dyDescent="0.3">
      <c r="A73" s="9"/>
      <c r="B73" t="s">
        <v>186</v>
      </c>
      <c r="C73" s="95">
        <v>39</v>
      </c>
      <c r="D73" s="108">
        <v>77</v>
      </c>
      <c r="E73" s="109"/>
      <c r="F73" s="97"/>
      <c r="G73" s="97"/>
      <c r="H73" s="97">
        <v>8.7499057599999999E-2</v>
      </c>
      <c r="I73" s="98">
        <v>50.649350648999999</v>
      </c>
      <c r="J73" s="97">
        <v>37.006034571999997</v>
      </c>
      <c r="K73" s="97">
        <v>69.322659150999996</v>
      </c>
      <c r="L73" s="97">
        <v>1.3148867098999999</v>
      </c>
      <c r="M73" s="97">
        <v>0.96055163219999995</v>
      </c>
      <c r="N73" s="97">
        <v>1.7999314165</v>
      </c>
      <c r="O73" s="108">
        <v>41</v>
      </c>
      <c r="P73" s="108">
        <v>123</v>
      </c>
      <c r="Q73" s="109"/>
      <c r="R73" s="97"/>
      <c r="S73" s="97"/>
      <c r="T73" s="97">
        <v>0.22613604349999999</v>
      </c>
      <c r="U73" s="98">
        <v>33.333333332999999</v>
      </c>
      <c r="V73" s="97">
        <v>24.543890129000001</v>
      </c>
      <c r="W73" s="97">
        <v>45.270375041000001</v>
      </c>
      <c r="X73" s="97">
        <v>0.82770149329999998</v>
      </c>
      <c r="Y73" s="97">
        <v>0.60937711360000002</v>
      </c>
      <c r="Z73" s="97">
        <v>1.1242459664</v>
      </c>
      <c r="AA73" s="108">
        <v>46</v>
      </c>
      <c r="AB73" s="108">
        <v>130</v>
      </c>
      <c r="AC73" s="109"/>
      <c r="AD73" s="97"/>
      <c r="AE73" s="97"/>
      <c r="AF73" s="97">
        <v>0.63096138130000001</v>
      </c>
      <c r="AG73" s="98">
        <v>35.384615384999996</v>
      </c>
      <c r="AH73" s="97">
        <v>26.504014395999999</v>
      </c>
      <c r="AI73" s="97">
        <v>47.240806137</v>
      </c>
      <c r="AJ73" s="97">
        <v>0.93159651519999997</v>
      </c>
      <c r="AK73" s="97">
        <v>0.69771024859999997</v>
      </c>
      <c r="AL73" s="97">
        <v>1.2438860814999999</v>
      </c>
      <c r="AM73" s="97">
        <v>0.78097272269999995</v>
      </c>
      <c r="AN73" s="97">
        <v>1.0615384615000001</v>
      </c>
      <c r="AO73" s="97">
        <v>0.69681388330000005</v>
      </c>
      <c r="AP73" s="97">
        <v>1.6171662653000001</v>
      </c>
      <c r="AQ73" s="97">
        <v>6.1426059300000002E-2</v>
      </c>
      <c r="AR73" s="97">
        <v>0.65811965809999995</v>
      </c>
      <c r="AS73" s="97">
        <v>0.42453246239999998</v>
      </c>
      <c r="AT73" s="97">
        <v>1.0202317203</v>
      </c>
      <c r="AU73" s="95" t="s">
        <v>28</v>
      </c>
      <c r="AV73" s="95" t="s">
        <v>28</v>
      </c>
      <c r="AW73" s="95" t="s">
        <v>28</v>
      </c>
      <c r="AX73" s="95" t="s">
        <v>28</v>
      </c>
      <c r="AY73" s="95" t="s">
        <v>28</v>
      </c>
      <c r="AZ73" s="95" t="s">
        <v>28</v>
      </c>
      <c r="BA73" s="95" t="s">
        <v>28</v>
      </c>
      <c r="BB73" s="95" t="s">
        <v>28</v>
      </c>
      <c r="BC73" s="101" t="s">
        <v>28</v>
      </c>
      <c r="BD73" s="102">
        <v>39</v>
      </c>
      <c r="BE73" s="102">
        <v>41</v>
      </c>
      <c r="BF73" s="102">
        <v>46</v>
      </c>
    </row>
    <row r="74" spans="1:93" x14ac:dyDescent="0.3">
      <c r="A74" s="9"/>
      <c r="B74" t="s">
        <v>185</v>
      </c>
      <c r="C74" s="95">
        <v>87</v>
      </c>
      <c r="D74" s="108">
        <v>204</v>
      </c>
      <c r="E74" s="109"/>
      <c r="F74" s="97"/>
      <c r="G74" s="97"/>
      <c r="H74" s="97">
        <v>0.34295916609999999</v>
      </c>
      <c r="I74" s="98">
        <v>42.647058823999998</v>
      </c>
      <c r="J74" s="97">
        <v>34.564533576999999</v>
      </c>
      <c r="K74" s="97">
        <v>52.619591184000001</v>
      </c>
      <c r="L74" s="97">
        <v>1.1071425426999999</v>
      </c>
      <c r="M74" s="97">
        <v>0.89711098659999999</v>
      </c>
      <c r="N74" s="97">
        <v>1.3663466708000001</v>
      </c>
      <c r="O74" s="108">
        <v>95</v>
      </c>
      <c r="P74" s="108">
        <v>220</v>
      </c>
      <c r="Q74" s="109"/>
      <c r="R74" s="97"/>
      <c r="S74" s="97"/>
      <c r="T74" s="97">
        <v>0.49694310330000002</v>
      </c>
      <c r="U74" s="98">
        <v>43.181818182000001</v>
      </c>
      <c r="V74" s="97">
        <v>35.315835790999998</v>
      </c>
      <c r="W74" s="97">
        <v>52.799810047999998</v>
      </c>
      <c r="X74" s="97">
        <v>1.0722496617999999</v>
      </c>
      <c r="Y74" s="97">
        <v>0.87676855350000005</v>
      </c>
      <c r="Z74" s="97">
        <v>1.3113145226</v>
      </c>
      <c r="AA74" s="108">
        <v>105</v>
      </c>
      <c r="AB74" s="108">
        <v>223</v>
      </c>
      <c r="AC74" s="109"/>
      <c r="AD74" s="97"/>
      <c r="AE74" s="97"/>
      <c r="AF74" s="97">
        <v>2.78554479E-2</v>
      </c>
      <c r="AG74" s="98">
        <v>47.085201794</v>
      </c>
      <c r="AH74" s="97">
        <v>38.888005653999997</v>
      </c>
      <c r="AI74" s="97">
        <v>57.010283522000002</v>
      </c>
      <c r="AJ74" s="97">
        <v>1.239646367</v>
      </c>
      <c r="AK74" s="97">
        <v>1.0236550353</v>
      </c>
      <c r="AL74" s="97">
        <v>1.5012118947999999</v>
      </c>
      <c r="AM74" s="97">
        <v>0.54109405639999997</v>
      </c>
      <c r="AN74" s="97">
        <v>1.0903941468</v>
      </c>
      <c r="AO74" s="97">
        <v>0.8261419579</v>
      </c>
      <c r="AP74" s="97">
        <v>1.4391708157000001</v>
      </c>
      <c r="AQ74" s="97">
        <v>0.9330768773</v>
      </c>
      <c r="AR74" s="97">
        <v>1.0125391850000001</v>
      </c>
      <c r="AS74" s="97">
        <v>0.75700586000000003</v>
      </c>
      <c r="AT74" s="97">
        <v>1.3543298079999999</v>
      </c>
      <c r="AU74" s="95" t="s">
        <v>28</v>
      </c>
      <c r="AV74" s="95" t="s">
        <v>28</v>
      </c>
      <c r="AW74" s="95" t="s">
        <v>28</v>
      </c>
      <c r="AX74" s="95" t="s">
        <v>28</v>
      </c>
      <c r="AY74" s="95" t="s">
        <v>28</v>
      </c>
      <c r="AZ74" s="95" t="s">
        <v>28</v>
      </c>
      <c r="BA74" s="95" t="s">
        <v>28</v>
      </c>
      <c r="BB74" s="95" t="s">
        <v>28</v>
      </c>
      <c r="BC74" s="101" t="s">
        <v>28</v>
      </c>
      <c r="BD74" s="102">
        <v>87</v>
      </c>
      <c r="BE74" s="102">
        <v>95</v>
      </c>
      <c r="BF74" s="102">
        <v>105</v>
      </c>
    </row>
    <row r="75" spans="1:93" x14ac:dyDescent="0.3">
      <c r="A75" s="9"/>
      <c r="B75" t="s">
        <v>187</v>
      </c>
      <c r="C75" s="95">
        <v>70</v>
      </c>
      <c r="D75" s="108">
        <v>147</v>
      </c>
      <c r="E75" s="109"/>
      <c r="F75" s="97"/>
      <c r="G75" s="97"/>
      <c r="H75" s="97">
        <v>7.6286960900000006E-2</v>
      </c>
      <c r="I75" s="98">
        <v>47.619047619</v>
      </c>
      <c r="J75" s="97">
        <v>37.674080515</v>
      </c>
      <c r="K75" s="97">
        <v>60.189224664999998</v>
      </c>
      <c r="L75" s="97">
        <v>1.2362182743000001</v>
      </c>
      <c r="M75" s="97">
        <v>0.97784117869999998</v>
      </c>
      <c r="N75" s="97">
        <v>1.5628669101999999</v>
      </c>
      <c r="O75" s="108">
        <v>69</v>
      </c>
      <c r="P75" s="108">
        <v>187</v>
      </c>
      <c r="Q75" s="109"/>
      <c r="R75" s="97"/>
      <c r="S75" s="97"/>
      <c r="T75" s="97">
        <v>0.4676627545</v>
      </c>
      <c r="U75" s="98">
        <v>36.898395721999997</v>
      </c>
      <c r="V75" s="97">
        <v>29.143040529</v>
      </c>
      <c r="W75" s="97">
        <v>46.717555277000002</v>
      </c>
      <c r="X75" s="97">
        <v>0.91622571720000001</v>
      </c>
      <c r="Y75" s="97">
        <v>0.72353921980000002</v>
      </c>
      <c r="Z75" s="97">
        <v>1.1602267601</v>
      </c>
      <c r="AA75" s="108">
        <v>68</v>
      </c>
      <c r="AB75" s="108">
        <v>188</v>
      </c>
      <c r="AC75" s="109"/>
      <c r="AD75" s="97"/>
      <c r="AE75" s="97"/>
      <c r="AF75" s="97">
        <v>0.68696631139999997</v>
      </c>
      <c r="AG75" s="98">
        <v>36.170212765999999</v>
      </c>
      <c r="AH75" s="97">
        <v>28.518567983000001</v>
      </c>
      <c r="AI75" s="97">
        <v>45.874824160999999</v>
      </c>
      <c r="AJ75" s="97">
        <v>0.95227950900000002</v>
      </c>
      <c r="AK75" s="97">
        <v>0.75072414909999996</v>
      </c>
      <c r="AL75" s="97">
        <v>1.2079487045999999</v>
      </c>
      <c r="AM75" s="97">
        <v>0.90713996350000003</v>
      </c>
      <c r="AN75" s="97">
        <v>0.98026518659999995</v>
      </c>
      <c r="AO75" s="97">
        <v>0.70128345530000002</v>
      </c>
      <c r="AP75" s="97">
        <v>1.3702302953000001</v>
      </c>
      <c r="AQ75" s="97">
        <v>0.13269837670000001</v>
      </c>
      <c r="AR75" s="97">
        <v>0.77486631019999996</v>
      </c>
      <c r="AS75" s="97">
        <v>0.55568298240000003</v>
      </c>
      <c r="AT75" s="97">
        <v>1.0805042040999999</v>
      </c>
      <c r="AU75" s="95" t="s">
        <v>28</v>
      </c>
      <c r="AV75" s="95" t="s">
        <v>28</v>
      </c>
      <c r="AW75" s="95" t="s">
        <v>28</v>
      </c>
      <c r="AX75" s="95" t="s">
        <v>28</v>
      </c>
      <c r="AY75" s="95" t="s">
        <v>28</v>
      </c>
      <c r="AZ75" s="95" t="s">
        <v>28</v>
      </c>
      <c r="BA75" s="95" t="s">
        <v>28</v>
      </c>
      <c r="BB75" s="95" t="s">
        <v>28</v>
      </c>
      <c r="BC75" s="101" t="s">
        <v>28</v>
      </c>
      <c r="BD75" s="102">
        <v>70</v>
      </c>
      <c r="BE75" s="102">
        <v>69</v>
      </c>
      <c r="BF75" s="102">
        <v>68</v>
      </c>
      <c r="BQ75" s="46"/>
      <c r="CC75" s="4"/>
      <c r="CO75" s="4"/>
    </row>
    <row r="76" spans="1:93" x14ac:dyDescent="0.3">
      <c r="A76" s="9"/>
      <c r="B76" t="s">
        <v>188</v>
      </c>
      <c r="C76" s="95">
        <v>215</v>
      </c>
      <c r="D76" s="108">
        <v>672</v>
      </c>
      <c r="E76" s="109"/>
      <c r="F76" s="97"/>
      <c r="G76" s="97"/>
      <c r="H76" s="97">
        <v>6.6367541000000004E-3</v>
      </c>
      <c r="I76" s="98">
        <v>31.994047619</v>
      </c>
      <c r="J76" s="97">
        <v>27.990955476</v>
      </c>
      <c r="K76" s="97">
        <v>36.569637071000002</v>
      </c>
      <c r="L76" s="97">
        <v>0.83058415299999999</v>
      </c>
      <c r="M76" s="97">
        <v>0.72640145109999998</v>
      </c>
      <c r="N76" s="97">
        <v>0.94970905439999997</v>
      </c>
      <c r="O76" s="108">
        <v>283</v>
      </c>
      <c r="P76" s="108">
        <v>811</v>
      </c>
      <c r="Q76" s="109"/>
      <c r="R76" s="97"/>
      <c r="S76" s="97"/>
      <c r="T76" s="97">
        <v>1.62008953E-2</v>
      </c>
      <c r="U76" s="98">
        <v>34.895191122</v>
      </c>
      <c r="V76" s="97">
        <v>31.057529158000001</v>
      </c>
      <c r="W76" s="97">
        <v>39.207058527999997</v>
      </c>
      <c r="X76" s="97">
        <v>0.86648405399999995</v>
      </c>
      <c r="Y76" s="97">
        <v>0.77094744650000002</v>
      </c>
      <c r="Z76" s="97">
        <v>0.9738596571</v>
      </c>
      <c r="AA76" s="108">
        <v>361</v>
      </c>
      <c r="AB76" s="108">
        <v>1033</v>
      </c>
      <c r="AC76" s="109"/>
      <c r="AD76" s="97"/>
      <c r="AE76" s="97"/>
      <c r="AF76" s="97">
        <v>0.1145858808</v>
      </c>
      <c r="AG76" s="98">
        <v>34.946757018</v>
      </c>
      <c r="AH76" s="97">
        <v>31.521494431000001</v>
      </c>
      <c r="AI76" s="97">
        <v>38.744223525999999</v>
      </c>
      <c r="AJ76" s="97">
        <v>0.92006869940000002</v>
      </c>
      <c r="AK76" s="97">
        <v>0.82962242880000003</v>
      </c>
      <c r="AL76" s="97">
        <v>1.0203755133000001</v>
      </c>
      <c r="AM76" s="97">
        <v>0.98516132199999995</v>
      </c>
      <c r="AN76" s="97">
        <v>1.0014777365</v>
      </c>
      <c r="AO76" s="97">
        <v>0.85715564899999996</v>
      </c>
      <c r="AP76" s="97">
        <v>1.1700998037000001</v>
      </c>
      <c r="AQ76" s="97">
        <v>0.33734218560000001</v>
      </c>
      <c r="AR76" s="97">
        <v>1.0906776015999999</v>
      </c>
      <c r="AS76" s="97">
        <v>0.9134580564</v>
      </c>
      <c r="AT76" s="97">
        <v>1.3022794230000001</v>
      </c>
      <c r="AU76" s="95" t="s">
        <v>28</v>
      </c>
      <c r="AV76" s="95" t="s">
        <v>28</v>
      </c>
      <c r="AW76" s="95" t="s">
        <v>28</v>
      </c>
      <c r="AX76" s="95" t="s">
        <v>28</v>
      </c>
      <c r="AY76" s="95" t="s">
        <v>28</v>
      </c>
      <c r="AZ76" s="95" t="s">
        <v>28</v>
      </c>
      <c r="BA76" s="95" t="s">
        <v>28</v>
      </c>
      <c r="BB76" s="95" t="s">
        <v>28</v>
      </c>
      <c r="BC76" s="101" t="s">
        <v>28</v>
      </c>
      <c r="BD76" s="102">
        <v>215</v>
      </c>
      <c r="BE76" s="102">
        <v>283</v>
      </c>
      <c r="BF76" s="102">
        <v>361</v>
      </c>
      <c r="BQ76" s="46"/>
      <c r="CC76" s="4"/>
      <c r="CO76" s="4"/>
    </row>
    <row r="77" spans="1:93" x14ac:dyDescent="0.3">
      <c r="A77" s="9"/>
      <c r="B77" t="s">
        <v>191</v>
      </c>
      <c r="C77" s="95">
        <v>222</v>
      </c>
      <c r="D77" s="108">
        <v>771</v>
      </c>
      <c r="E77" s="109"/>
      <c r="F77" s="97"/>
      <c r="G77" s="97"/>
      <c r="H77" s="97">
        <v>1.5316E-5</v>
      </c>
      <c r="I77" s="98">
        <v>28.793774319000001</v>
      </c>
      <c r="J77" s="97">
        <v>25.244669504000001</v>
      </c>
      <c r="K77" s="97">
        <v>32.841841697</v>
      </c>
      <c r="L77" s="97">
        <v>0.74750318999999998</v>
      </c>
      <c r="M77" s="97">
        <v>0.65512800569999996</v>
      </c>
      <c r="N77" s="97">
        <v>0.85290357630000002</v>
      </c>
      <c r="O77" s="108">
        <v>385</v>
      </c>
      <c r="P77" s="108">
        <v>915</v>
      </c>
      <c r="Q77" s="109"/>
      <c r="R77" s="97"/>
      <c r="S77" s="97"/>
      <c r="T77" s="97">
        <v>0.39154057879999998</v>
      </c>
      <c r="U77" s="98">
        <v>42.076502732000002</v>
      </c>
      <c r="V77" s="97">
        <v>38.076619829000002</v>
      </c>
      <c r="W77" s="97">
        <v>46.496566399999999</v>
      </c>
      <c r="X77" s="97">
        <v>1.0448035243</v>
      </c>
      <c r="Y77" s="97">
        <v>0.94513430170000001</v>
      </c>
      <c r="Z77" s="97">
        <v>1.1549833736999999</v>
      </c>
      <c r="AA77" s="108">
        <v>475</v>
      </c>
      <c r="AB77" s="108">
        <v>1007</v>
      </c>
      <c r="AC77" s="109"/>
      <c r="AD77" s="97"/>
      <c r="AE77" s="97"/>
      <c r="AF77" s="97">
        <v>2.5778372999999999E-6</v>
      </c>
      <c r="AG77" s="98">
        <v>47.169811320999997</v>
      </c>
      <c r="AH77" s="97">
        <v>43.113008897</v>
      </c>
      <c r="AI77" s="97">
        <v>51.608346459000003</v>
      </c>
      <c r="AJ77" s="97">
        <v>1.2418739434999999</v>
      </c>
      <c r="AK77" s="97">
        <v>1.134649046</v>
      </c>
      <c r="AL77" s="97">
        <v>1.3592316471000001</v>
      </c>
      <c r="AM77" s="97">
        <v>9.5663901400000001E-2</v>
      </c>
      <c r="AN77" s="97">
        <v>1.1210487626000001</v>
      </c>
      <c r="AO77" s="97">
        <v>0.98005967230000002</v>
      </c>
      <c r="AP77" s="97">
        <v>1.2823202132</v>
      </c>
      <c r="AQ77" s="97">
        <v>6.7565331999999998E-6</v>
      </c>
      <c r="AR77" s="97">
        <v>1.4613055679</v>
      </c>
      <c r="AS77" s="97">
        <v>1.2388190927</v>
      </c>
      <c r="AT77" s="97">
        <v>1.7237496379999999</v>
      </c>
      <c r="AU77" s="95">
        <v>1</v>
      </c>
      <c r="AV77" s="95" t="s">
        <v>28</v>
      </c>
      <c r="AW77" s="95">
        <v>3</v>
      </c>
      <c r="AX77" s="95" t="s">
        <v>228</v>
      </c>
      <c r="AY77" s="95" t="s">
        <v>28</v>
      </c>
      <c r="AZ77" s="95" t="s">
        <v>28</v>
      </c>
      <c r="BA77" s="95" t="s">
        <v>28</v>
      </c>
      <c r="BB77" s="95" t="s">
        <v>28</v>
      </c>
      <c r="BC77" s="101" t="s">
        <v>439</v>
      </c>
      <c r="BD77" s="102">
        <v>222</v>
      </c>
      <c r="BE77" s="102">
        <v>385</v>
      </c>
      <c r="BF77" s="102">
        <v>475</v>
      </c>
    </row>
    <row r="78" spans="1:93" x14ac:dyDescent="0.3">
      <c r="A78" s="9"/>
      <c r="B78" t="s">
        <v>189</v>
      </c>
      <c r="C78" s="95">
        <v>190</v>
      </c>
      <c r="D78" s="108">
        <v>477</v>
      </c>
      <c r="E78" s="109"/>
      <c r="F78" s="97"/>
      <c r="G78" s="97"/>
      <c r="H78" s="97">
        <v>0.64501327310000001</v>
      </c>
      <c r="I78" s="98">
        <v>39.832285114999998</v>
      </c>
      <c r="J78" s="97">
        <v>34.552746311</v>
      </c>
      <c r="K78" s="97">
        <v>45.918518986000002</v>
      </c>
      <c r="L78" s="97">
        <v>1.0340693741</v>
      </c>
      <c r="M78" s="97">
        <v>0.89670759249999998</v>
      </c>
      <c r="N78" s="97">
        <v>1.1924728633999999</v>
      </c>
      <c r="O78" s="108">
        <v>247</v>
      </c>
      <c r="P78" s="108">
        <v>579</v>
      </c>
      <c r="Q78" s="109"/>
      <c r="R78" s="97"/>
      <c r="S78" s="97"/>
      <c r="T78" s="97">
        <v>0.36650087219999999</v>
      </c>
      <c r="U78" s="98">
        <v>42.659758203999999</v>
      </c>
      <c r="V78" s="97">
        <v>37.658041726</v>
      </c>
      <c r="W78" s="97">
        <v>48.325799392999997</v>
      </c>
      <c r="X78" s="97">
        <v>1.0592863670999999</v>
      </c>
      <c r="Y78" s="97">
        <v>0.93481269369999997</v>
      </c>
      <c r="Z78" s="97">
        <v>1.2003341579</v>
      </c>
      <c r="AA78" s="108">
        <v>215</v>
      </c>
      <c r="AB78" s="108">
        <v>637</v>
      </c>
      <c r="AC78" s="109"/>
      <c r="AD78" s="97"/>
      <c r="AE78" s="97"/>
      <c r="AF78" s="97">
        <v>8.3918852000000002E-2</v>
      </c>
      <c r="AG78" s="98">
        <v>33.751962323000001</v>
      </c>
      <c r="AH78" s="97">
        <v>29.528920063000001</v>
      </c>
      <c r="AI78" s="97">
        <v>38.578957789999997</v>
      </c>
      <c r="AJ78" s="97">
        <v>0.8886124701</v>
      </c>
      <c r="AK78" s="97">
        <v>0.77723628789999999</v>
      </c>
      <c r="AL78" s="97">
        <v>1.0159486044999999</v>
      </c>
      <c r="AM78" s="97">
        <v>1.2035160200000001E-2</v>
      </c>
      <c r="AN78" s="97">
        <v>0.79118972409999999</v>
      </c>
      <c r="AO78" s="97">
        <v>0.65900241110000002</v>
      </c>
      <c r="AP78" s="97">
        <v>0.94989209289999998</v>
      </c>
      <c r="AQ78" s="97">
        <v>0.47728555890000002</v>
      </c>
      <c r="AR78" s="97">
        <v>1.0709844559999999</v>
      </c>
      <c r="AS78" s="97">
        <v>0.88643003750000005</v>
      </c>
      <c r="AT78" s="97">
        <v>1.2939630387000001</v>
      </c>
      <c r="AU78" s="95" t="s">
        <v>28</v>
      </c>
      <c r="AV78" s="95" t="s">
        <v>28</v>
      </c>
      <c r="AW78" s="95" t="s">
        <v>28</v>
      </c>
      <c r="AX78" s="95" t="s">
        <v>28</v>
      </c>
      <c r="AY78" s="95" t="s">
        <v>28</v>
      </c>
      <c r="AZ78" s="95" t="s">
        <v>28</v>
      </c>
      <c r="BA78" s="95" t="s">
        <v>28</v>
      </c>
      <c r="BB78" s="95" t="s">
        <v>28</v>
      </c>
      <c r="BC78" s="101" t="s">
        <v>28</v>
      </c>
      <c r="BD78" s="102">
        <v>190</v>
      </c>
      <c r="BE78" s="102">
        <v>247</v>
      </c>
      <c r="BF78" s="102">
        <v>215</v>
      </c>
      <c r="BQ78" s="46"/>
      <c r="CO78" s="4"/>
    </row>
    <row r="79" spans="1:93" x14ac:dyDescent="0.3">
      <c r="A79" s="9"/>
      <c r="B79" t="s">
        <v>190</v>
      </c>
      <c r="C79" s="95">
        <v>157</v>
      </c>
      <c r="D79" s="108">
        <v>471</v>
      </c>
      <c r="E79" s="109"/>
      <c r="F79" s="97"/>
      <c r="G79" s="97"/>
      <c r="H79" s="97">
        <v>7.0525583200000005E-2</v>
      </c>
      <c r="I79" s="98">
        <v>33.333333332999999</v>
      </c>
      <c r="J79" s="97">
        <v>28.506602933</v>
      </c>
      <c r="K79" s="97">
        <v>38.977324436000004</v>
      </c>
      <c r="L79" s="97">
        <v>0.86535279200000004</v>
      </c>
      <c r="M79" s="97">
        <v>0.73982161219999998</v>
      </c>
      <c r="N79" s="97">
        <v>1.0121838051000001</v>
      </c>
      <c r="O79" s="108">
        <v>184</v>
      </c>
      <c r="P79" s="108">
        <v>547</v>
      </c>
      <c r="Q79" s="109"/>
      <c r="R79" s="97"/>
      <c r="S79" s="97"/>
      <c r="T79" s="97">
        <v>1.47937498E-2</v>
      </c>
      <c r="U79" s="98">
        <v>33.638025593999998</v>
      </c>
      <c r="V79" s="97">
        <v>29.112472169</v>
      </c>
      <c r="W79" s="97">
        <v>38.867079349999997</v>
      </c>
      <c r="X79" s="97">
        <v>0.83526732049999997</v>
      </c>
      <c r="Y79" s="97">
        <v>0.72270899850000003</v>
      </c>
      <c r="Z79" s="97">
        <v>0.96535603969999995</v>
      </c>
      <c r="AA79" s="108">
        <v>219</v>
      </c>
      <c r="AB79" s="108">
        <v>634</v>
      </c>
      <c r="AC79" s="109"/>
      <c r="AD79" s="97"/>
      <c r="AE79" s="97"/>
      <c r="AF79" s="97">
        <v>0.1608184215</v>
      </c>
      <c r="AG79" s="98">
        <v>34.542586751000002</v>
      </c>
      <c r="AH79" s="97">
        <v>30.257705184999999</v>
      </c>
      <c r="AI79" s="97">
        <v>39.434262848000003</v>
      </c>
      <c r="AJ79" s="97">
        <v>0.9094278147</v>
      </c>
      <c r="AK79" s="97">
        <v>0.79641695059999995</v>
      </c>
      <c r="AL79" s="97">
        <v>1.0384748208000001</v>
      </c>
      <c r="AM79" s="97">
        <v>0.79074367649999999</v>
      </c>
      <c r="AN79" s="97">
        <v>1.02689103</v>
      </c>
      <c r="AO79" s="97">
        <v>0.84411181930000001</v>
      </c>
      <c r="AP79" s="97">
        <v>1.2492482197999999</v>
      </c>
      <c r="AQ79" s="97">
        <v>0.93325489019999996</v>
      </c>
      <c r="AR79" s="97">
        <v>1.0091407677999999</v>
      </c>
      <c r="AS79" s="97">
        <v>0.81558852260000003</v>
      </c>
      <c r="AT79" s="97">
        <v>1.248626067</v>
      </c>
      <c r="AU79" s="95" t="s">
        <v>28</v>
      </c>
      <c r="AV79" s="95" t="s">
        <v>28</v>
      </c>
      <c r="AW79" s="95" t="s">
        <v>28</v>
      </c>
      <c r="AX79" s="95" t="s">
        <v>28</v>
      </c>
      <c r="AY79" s="95" t="s">
        <v>28</v>
      </c>
      <c r="AZ79" s="95" t="s">
        <v>28</v>
      </c>
      <c r="BA79" s="95" t="s">
        <v>28</v>
      </c>
      <c r="BB79" s="95" t="s">
        <v>28</v>
      </c>
      <c r="BC79" s="101" t="s">
        <v>28</v>
      </c>
      <c r="BD79" s="102">
        <v>157</v>
      </c>
      <c r="BE79" s="102">
        <v>184</v>
      </c>
      <c r="BF79" s="102">
        <v>219</v>
      </c>
      <c r="BQ79" s="46"/>
      <c r="CC79" s="4"/>
      <c r="CO79" s="4"/>
    </row>
    <row r="80" spans="1:93" x14ac:dyDescent="0.3">
      <c r="A80" s="9"/>
      <c r="B80" t="s">
        <v>146</v>
      </c>
      <c r="C80" s="95">
        <v>93</v>
      </c>
      <c r="D80" s="108">
        <v>281</v>
      </c>
      <c r="E80" s="109"/>
      <c r="F80" s="97"/>
      <c r="G80" s="97"/>
      <c r="H80" s="97">
        <v>0.1437866408</v>
      </c>
      <c r="I80" s="98">
        <v>33.096085408999997</v>
      </c>
      <c r="J80" s="97">
        <v>27.009163904000001</v>
      </c>
      <c r="K80" s="97">
        <v>40.554786268999997</v>
      </c>
      <c r="L80" s="97">
        <v>0.85919369739999996</v>
      </c>
      <c r="M80" s="97">
        <v>0.70100846549999996</v>
      </c>
      <c r="N80" s="97">
        <v>1.0530740298000001</v>
      </c>
      <c r="O80" s="108">
        <v>117</v>
      </c>
      <c r="P80" s="108">
        <v>343</v>
      </c>
      <c r="Q80" s="109"/>
      <c r="R80" s="97"/>
      <c r="S80" s="97"/>
      <c r="T80" s="97">
        <v>7.2803508099999997E-2</v>
      </c>
      <c r="U80" s="98">
        <v>34.110787172000002</v>
      </c>
      <c r="V80" s="97">
        <v>28.457590863</v>
      </c>
      <c r="W80" s="97">
        <v>40.887009974999998</v>
      </c>
      <c r="X80" s="97">
        <v>0.84700648440000004</v>
      </c>
      <c r="Y80" s="97">
        <v>0.70648816059999997</v>
      </c>
      <c r="Z80" s="97">
        <v>1.0154734709</v>
      </c>
      <c r="AA80" s="108">
        <v>156</v>
      </c>
      <c r="AB80" s="108">
        <v>389</v>
      </c>
      <c r="AC80" s="109"/>
      <c r="AD80" s="97"/>
      <c r="AE80" s="97"/>
      <c r="AF80" s="97">
        <v>0.49810720200000003</v>
      </c>
      <c r="AG80" s="98">
        <v>40.102827763000001</v>
      </c>
      <c r="AH80" s="97">
        <v>34.278699054000001</v>
      </c>
      <c r="AI80" s="97">
        <v>46.916506138999999</v>
      </c>
      <c r="AJ80" s="97">
        <v>1.0558163254999999</v>
      </c>
      <c r="AK80" s="97">
        <v>0.90228928070000003</v>
      </c>
      <c r="AL80" s="97">
        <v>1.2354664263999999</v>
      </c>
      <c r="AM80" s="97">
        <v>0.18575269780000001</v>
      </c>
      <c r="AN80" s="97">
        <v>1.175664096</v>
      </c>
      <c r="AO80" s="97">
        <v>0.9250844775</v>
      </c>
      <c r="AP80" s="97">
        <v>1.4941187537</v>
      </c>
      <c r="AQ80" s="97">
        <v>0.82791498529999996</v>
      </c>
      <c r="AR80" s="97">
        <v>1.0306592683</v>
      </c>
      <c r="AS80" s="97">
        <v>0.78498859060000004</v>
      </c>
      <c r="AT80" s="97">
        <v>1.3532152443000001</v>
      </c>
      <c r="AU80" s="95" t="s">
        <v>28</v>
      </c>
      <c r="AV80" s="95" t="s">
        <v>28</v>
      </c>
      <c r="AW80" s="95" t="s">
        <v>28</v>
      </c>
      <c r="AX80" s="95" t="s">
        <v>28</v>
      </c>
      <c r="AY80" s="95" t="s">
        <v>28</v>
      </c>
      <c r="AZ80" s="95" t="s">
        <v>28</v>
      </c>
      <c r="BA80" s="95" t="s">
        <v>28</v>
      </c>
      <c r="BB80" s="95" t="s">
        <v>28</v>
      </c>
      <c r="BC80" s="101" t="s">
        <v>28</v>
      </c>
      <c r="BD80" s="102">
        <v>93</v>
      </c>
      <c r="BE80" s="102">
        <v>117</v>
      </c>
      <c r="BF80" s="102">
        <v>156</v>
      </c>
    </row>
    <row r="81" spans="1:93" x14ac:dyDescent="0.3">
      <c r="A81" s="9"/>
      <c r="B81" t="s">
        <v>193</v>
      </c>
      <c r="C81" s="95">
        <v>54</v>
      </c>
      <c r="D81" s="108">
        <v>159</v>
      </c>
      <c r="E81" s="109"/>
      <c r="F81" s="97"/>
      <c r="G81" s="97"/>
      <c r="H81" s="97">
        <v>0.35510131509999998</v>
      </c>
      <c r="I81" s="98">
        <v>33.962264150999999</v>
      </c>
      <c r="J81" s="97">
        <v>26.011343074999999</v>
      </c>
      <c r="K81" s="97">
        <v>44.343553616000001</v>
      </c>
      <c r="L81" s="97">
        <v>0.88168020319999996</v>
      </c>
      <c r="M81" s="97">
        <v>0.67514838850000003</v>
      </c>
      <c r="N81" s="97">
        <v>1.1513912999</v>
      </c>
      <c r="O81" s="108">
        <v>76</v>
      </c>
      <c r="P81" s="108">
        <v>183</v>
      </c>
      <c r="Q81" s="109"/>
      <c r="R81" s="97"/>
      <c r="S81" s="97"/>
      <c r="T81" s="97">
        <v>0.78874848460000002</v>
      </c>
      <c r="U81" s="98">
        <v>41.530054645</v>
      </c>
      <c r="V81" s="97">
        <v>33.168282918000003</v>
      </c>
      <c r="W81" s="97">
        <v>51.999841025000002</v>
      </c>
      <c r="X81" s="97">
        <v>1.0312346474</v>
      </c>
      <c r="Y81" s="97">
        <v>0.82346823989999995</v>
      </c>
      <c r="Z81" s="97">
        <v>1.2914218744999999</v>
      </c>
      <c r="AA81" s="108">
        <v>80</v>
      </c>
      <c r="AB81" s="108">
        <v>211</v>
      </c>
      <c r="AC81" s="109"/>
      <c r="AD81" s="97"/>
      <c r="AE81" s="97"/>
      <c r="AF81" s="97">
        <v>0.987207049</v>
      </c>
      <c r="AG81" s="98">
        <v>37.914691943000001</v>
      </c>
      <c r="AH81" s="97">
        <v>30.453716888999999</v>
      </c>
      <c r="AI81" s="97">
        <v>47.203560418000002</v>
      </c>
      <c r="AJ81" s="97">
        <v>0.99820768159999995</v>
      </c>
      <c r="AK81" s="97">
        <v>0.80165562229999998</v>
      </c>
      <c r="AL81" s="97">
        <v>1.2429508979999999</v>
      </c>
      <c r="AM81" s="97">
        <v>0.56962816459999999</v>
      </c>
      <c r="AN81" s="97">
        <v>0.91294587179999998</v>
      </c>
      <c r="AO81" s="97">
        <v>0.66695858779999995</v>
      </c>
      <c r="AP81" s="97">
        <v>1.2496580449000001</v>
      </c>
      <c r="AQ81" s="97">
        <v>0.25835449129999999</v>
      </c>
      <c r="AR81" s="97">
        <v>1.2228293868</v>
      </c>
      <c r="AS81" s="97">
        <v>0.86272053100000001</v>
      </c>
      <c r="AT81" s="97">
        <v>1.7332515635000001</v>
      </c>
      <c r="AU81" s="95" t="s">
        <v>28</v>
      </c>
      <c r="AV81" s="95" t="s">
        <v>28</v>
      </c>
      <c r="AW81" s="95" t="s">
        <v>28</v>
      </c>
      <c r="AX81" s="95" t="s">
        <v>28</v>
      </c>
      <c r="AY81" s="95" t="s">
        <v>28</v>
      </c>
      <c r="AZ81" s="95" t="s">
        <v>28</v>
      </c>
      <c r="BA81" s="95" t="s">
        <v>28</v>
      </c>
      <c r="BB81" s="95" t="s">
        <v>28</v>
      </c>
      <c r="BC81" s="101" t="s">
        <v>28</v>
      </c>
      <c r="BD81" s="102">
        <v>54</v>
      </c>
      <c r="BE81" s="102">
        <v>76</v>
      </c>
      <c r="BF81" s="102">
        <v>80</v>
      </c>
      <c r="BQ81" s="46"/>
      <c r="CC81" s="4"/>
      <c r="CO81" s="4"/>
    </row>
    <row r="82" spans="1:93" x14ac:dyDescent="0.3">
      <c r="A82" s="9"/>
      <c r="B82" t="s">
        <v>192</v>
      </c>
      <c r="C82" s="95">
        <v>542</v>
      </c>
      <c r="D82" s="108">
        <v>1440</v>
      </c>
      <c r="E82" s="109"/>
      <c r="F82" s="97"/>
      <c r="G82" s="97"/>
      <c r="H82" s="97">
        <v>0.59260110600000004</v>
      </c>
      <c r="I82" s="98">
        <v>37.638888889</v>
      </c>
      <c r="J82" s="97">
        <v>34.599877204999999</v>
      </c>
      <c r="K82" s="97">
        <v>40.944826145</v>
      </c>
      <c r="L82" s="97">
        <v>0.97712752759999999</v>
      </c>
      <c r="M82" s="97">
        <v>0.89772363119999998</v>
      </c>
      <c r="N82" s="97">
        <v>1.0635547198999999</v>
      </c>
      <c r="O82" s="108">
        <v>580</v>
      </c>
      <c r="P82" s="108">
        <v>1722</v>
      </c>
      <c r="Q82" s="109"/>
      <c r="R82" s="97"/>
      <c r="S82" s="97"/>
      <c r="T82" s="97">
        <v>1.86873E-5</v>
      </c>
      <c r="U82" s="98">
        <v>33.681765388999999</v>
      </c>
      <c r="V82" s="97">
        <v>31.049215107999999</v>
      </c>
      <c r="W82" s="97">
        <v>36.537520055000002</v>
      </c>
      <c r="X82" s="97">
        <v>0.83635342530000001</v>
      </c>
      <c r="Y82" s="97">
        <v>0.77063653669999999</v>
      </c>
      <c r="Z82" s="97">
        <v>0.9076743947</v>
      </c>
      <c r="AA82" s="108">
        <v>525</v>
      </c>
      <c r="AB82" s="108">
        <v>1896</v>
      </c>
      <c r="AC82" s="109"/>
      <c r="AD82" s="97"/>
      <c r="AE82" s="97"/>
      <c r="AF82" s="97">
        <v>5.6236100000000001E-13</v>
      </c>
      <c r="AG82" s="98">
        <v>27.689873418000001</v>
      </c>
      <c r="AH82" s="97">
        <v>25.419762550000002</v>
      </c>
      <c r="AI82" s="97">
        <v>30.162716445000001</v>
      </c>
      <c r="AJ82" s="97">
        <v>0.72901144470000001</v>
      </c>
      <c r="AK82" s="97">
        <v>0.66898522429999996</v>
      </c>
      <c r="AL82" s="97">
        <v>0.79442365420000005</v>
      </c>
      <c r="AM82" s="97">
        <v>1.1467490000000001E-3</v>
      </c>
      <c r="AN82" s="97">
        <v>0.82210279350000004</v>
      </c>
      <c r="AO82" s="97">
        <v>0.73054915809999998</v>
      </c>
      <c r="AP82" s="97">
        <v>0.92513008279999998</v>
      </c>
      <c r="AQ82" s="97">
        <v>6.2979613099999998E-2</v>
      </c>
      <c r="AR82" s="97">
        <v>0.89486609149999996</v>
      </c>
      <c r="AS82" s="97">
        <v>0.79598560630000004</v>
      </c>
      <c r="AT82" s="97">
        <v>1.0060299022999999</v>
      </c>
      <c r="AU82" s="95" t="s">
        <v>28</v>
      </c>
      <c r="AV82" s="95">
        <v>2</v>
      </c>
      <c r="AW82" s="95">
        <v>3</v>
      </c>
      <c r="AX82" s="95" t="s">
        <v>28</v>
      </c>
      <c r="AY82" s="95" t="s">
        <v>425</v>
      </c>
      <c r="AZ82" s="95" t="s">
        <v>28</v>
      </c>
      <c r="BA82" s="95" t="s">
        <v>28</v>
      </c>
      <c r="BB82" s="95" t="s">
        <v>28</v>
      </c>
      <c r="BC82" s="101" t="s">
        <v>440</v>
      </c>
      <c r="BD82" s="102">
        <v>542</v>
      </c>
      <c r="BE82" s="102">
        <v>580</v>
      </c>
      <c r="BF82" s="102">
        <v>525</v>
      </c>
      <c r="BQ82" s="46"/>
      <c r="CC82" s="4"/>
      <c r="CO82" s="4"/>
    </row>
    <row r="83" spans="1:93" x14ac:dyDescent="0.3">
      <c r="A83" s="9"/>
      <c r="B83" t="s">
        <v>194</v>
      </c>
      <c r="C83" s="95">
        <v>207</v>
      </c>
      <c r="D83" s="108">
        <v>487</v>
      </c>
      <c r="E83" s="109"/>
      <c r="F83" s="97"/>
      <c r="G83" s="97"/>
      <c r="H83" s="97">
        <v>0.15771728290000001</v>
      </c>
      <c r="I83" s="98">
        <v>42.505133469999997</v>
      </c>
      <c r="J83" s="97">
        <v>37.091874974</v>
      </c>
      <c r="K83" s="97">
        <v>48.708413166</v>
      </c>
      <c r="L83" s="97">
        <v>1.1034580777</v>
      </c>
      <c r="M83" s="97">
        <v>0.96258852309999998</v>
      </c>
      <c r="N83" s="97">
        <v>1.2649431195</v>
      </c>
      <c r="O83" s="108">
        <v>186</v>
      </c>
      <c r="P83" s="108">
        <v>546</v>
      </c>
      <c r="Q83" s="109"/>
      <c r="R83" s="97"/>
      <c r="S83" s="97"/>
      <c r="T83" s="97">
        <v>2.26990013E-2</v>
      </c>
      <c r="U83" s="98">
        <v>34.065934065999997</v>
      </c>
      <c r="V83" s="97">
        <v>29.505785183</v>
      </c>
      <c r="W83" s="97">
        <v>39.330858562000003</v>
      </c>
      <c r="X83" s="97">
        <v>0.84589273490000005</v>
      </c>
      <c r="Y83" s="97">
        <v>0.73247187489999999</v>
      </c>
      <c r="Z83" s="97">
        <v>0.9768764419</v>
      </c>
      <c r="AA83" s="108">
        <v>206</v>
      </c>
      <c r="AB83" s="108">
        <v>585</v>
      </c>
      <c r="AC83" s="109"/>
      <c r="AD83" s="97"/>
      <c r="AE83" s="97"/>
      <c r="AF83" s="97">
        <v>0.2781249066</v>
      </c>
      <c r="AG83" s="98">
        <v>35.213675213999998</v>
      </c>
      <c r="AH83" s="97">
        <v>30.718876828999999</v>
      </c>
      <c r="AI83" s="97">
        <v>40.366154301000002</v>
      </c>
      <c r="AJ83" s="97">
        <v>0.92709604889999997</v>
      </c>
      <c r="AK83" s="97">
        <v>0.80856160570000002</v>
      </c>
      <c r="AL83" s="97">
        <v>1.0630075406999999</v>
      </c>
      <c r="AM83" s="97">
        <v>0.74320761329999996</v>
      </c>
      <c r="AN83" s="97">
        <v>1.0336917563000001</v>
      </c>
      <c r="AO83" s="97">
        <v>0.84780228199999996</v>
      </c>
      <c r="AP83" s="97">
        <v>1.2603394325999999</v>
      </c>
      <c r="AQ83" s="97">
        <v>2.8474676399999999E-2</v>
      </c>
      <c r="AR83" s="97">
        <v>0.80145458410000003</v>
      </c>
      <c r="AS83" s="97">
        <v>0.6574779288</v>
      </c>
      <c r="AT83" s="97">
        <v>0.97695971550000005</v>
      </c>
      <c r="AU83" s="95" t="s">
        <v>28</v>
      </c>
      <c r="AV83" s="95" t="s">
        <v>28</v>
      </c>
      <c r="AW83" s="95" t="s">
        <v>28</v>
      </c>
      <c r="AX83" s="95" t="s">
        <v>28</v>
      </c>
      <c r="AY83" s="95" t="s">
        <v>28</v>
      </c>
      <c r="AZ83" s="95" t="s">
        <v>28</v>
      </c>
      <c r="BA83" s="95" t="s">
        <v>28</v>
      </c>
      <c r="BB83" s="95" t="s">
        <v>28</v>
      </c>
      <c r="BC83" s="101" t="s">
        <v>28</v>
      </c>
      <c r="BD83" s="102">
        <v>207</v>
      </c>
      <c r="BE83" s="102">
        <v>186</v>
      </c>
      <c r="BF83" s="102">
        <v>206</v>
      </c>
      <c r="BQ83" s="46"/>
      <c r="CC83" s="4"/>
      <c r="CO83" s="4"/>
    </row>
    <row r="84" spans="1:93" s="3" customFormat="1" x14ac:dyDescent="0.3">
      <c r="A84" s="9" t="s">
        <v>230</v>
      </c>
      <c r="B84" s="3" t="s">
        <v>96</v>
      </c>
      <c r="C84" s="105">
        <v>1082</v>
      </c>
      <c r="D84" s="106">
        <v>2643</v>
      </c>
      <c r="E84" s="104"/>
      <c r="F84" s="103"/>
      <c r="G84" s="103"/>
      <c r="H84" s="103">
        <v>4.8105878599999999E-2</v>
      </c>
      <c r="I84" s="107">
        <v>40.938327657999999</v>
      </c>
      <c r="J84" s="103">
        <v>38.570281532999999</v>
      </c>
      <c r="K84" s="103">
        <v>43.451761429000001</v>
      </c>
      <c r="L84" s="103">
        <v>1.0627828841</v>
      </c>
      <c r="M84" s="103">
        <v>1.0005074807000001</v>
      </c>
      <c r="N84" s="103">
        <v>1.1289345463</v>
      </c>
      <c r="O84" s="106">
        <v>1628</v>
      </c>
      <c r="P84" s="106">
        <v>4073</v>
      </c>
      <c r="Q84" s="104"/>
      <c r="R84" s="103"/>
      <c r="S84" s="103"/>
      <c r="T84" s="103">
        <v>0.76515999940000001</v>
      </c>
      <c r="U84" s="107">
        <v>39.970537686999997</v>
      </c>
      <c r="V84" s="103">
        <v>38.075335907000003</v>
      </c>
      <c r="W84" s="103">
        <v>41.960073231999999</v>
      </c>
      <c r="X84" s="103">
        <v>0.992510212</v>
      </c>
      <c r="Y84" s="103">
        <v>0.94473921459999999</v>
      </c>
      <c r="Z84" s="103">
        <v>1.0426967628999999</v>
      </c>
      <c r="AA84" s="106">
        <v>1895</v>
      </c>
      <c r="AB84" s="106">
        <v>5471</v>
      </c>
      <c r="AC84" s="104"/>
      <c r="AD84" s="103"/>
      <c r="AE84" s="103"/>
      <c r="AF84" s="103">
        <v>7.8279899999999996E-5</v>
      </c>
      <c r="AG84" s="107">
        <v>34.637177846999997</v>
      </c>
      <c r="AH84" s="103">
        <v>33.112262127000001</v>
      </c>
      <c r="AI84" s="103">
        <v>36.232320358000003</v>
      </c>
      <c r="AJ84" s="103">
        <v>0.91191818329999996</v>
      </c>
      <c r="AK84" s="103">
        <v>0.87113259460000003</v>
      </c>
      <c r="AL84" s="103">
        <v>0.95461331400000005</v>
      </c>
      <c r="AM84" s="103">
        <v>2.2549E-5</v>
      </c>
      <c r="AN84" s="103">
        <v>0.86656772339999999</v>
      </c>
      <c r="AO84" s="103">
        <v>0.81103202480000003</v>
      </c>
      <c r="AP84" s="103">
        <v>0.9259062482</v>
      </c>
      <c r="AQ84" s="103">
        <v>0.54189710150000003</v>
      </c>
      <c r="AR84" s="103">
        <v>0.97635980690000002</v>
      </c>
      <c r="AS84" s="103">
        <v>0.90411356139999999</v>
      </c>
      <c r="AT84" s="103">
        <v>1.0543791325</v>
      </c>
      <c r="AU84" s="105" t="s">
        <v>28</v>
      </c>
      <c r="AV84" s="105" t="s">
        <v>28</v>
      </c>
      <c r="AW84" s="105">
        <v>3</v>
      </c>
      <c r="AX84" s="105" t="s">
        <v>28</v>
      </c>
      <c r="AY84" s="105" t="s">
        <v>425</v>
      </c>
      <c r="AZ84" s="105" t="s">
        <v>28</v>
      </c>
      <c r="BA84" s="105" t="s">
        <v>28</v>
      </c>
      <c r="BB84" s="105" t="s">
        <v>28</v>
      </c>
      <c r="BC84" s="99" t="s">
        <v>426</v>
      </c>
      <c r="BD84" s="100">
        <v>1082</v>
      </c>
      <c r="BE84" s="100">
        <v>1628</v>
      </c>
      <c r="BF84" s="100">
        <v>1895</v>
      </c>
      <c r="BG84" s="37"/>
      <c r="BH84" s="37"/>
      <c r="BI84" s="37"/>
      <c r="BJ84" s="37"/>
      <c r="BK84" s="37"/>
      <c r="BL84" s="37"/>
      <c r="BM84" s="37"/>
      <c r="BN84" s="37"/>
      <c r="BO84" s="37"/>
      <c r="BP84" s="37"/>
      <c r="BQ84" s="37"/>
      <c r="BR84" s="37"/>
      <c r="BS84" s="37"/>
      <c r="BT84" s="37"/>
      <c r="BU84" s="37"/>
      <c r="BV84" s="37"/>
      <c r="BW84" s="37"/>
    </row>
    <row r="85" spans="1:93" x14ac:dyDescent="0.3">
      <c r="A85" s="9"/>
      <c r="B85" t="s">
        <v>97</v>
      </c>
      <c r="C85" s="95">
        <v>885</v>
      </c>
      <c r="D85" s="108">
        <v>2192</v>
      </c>
      <c r="E85" s="109"/>
      <c r="F85" s="97"/>
      <c r="G85" s="97"/>
      <c r="H85" s="97">
        <v>0.16654892530000001</v>
      </c>
      <c r="I85" s="98">
        <v>40.374087590999999</v>
      </c>
      <c r="J85" s="97">
        <v>37.799834122</v>
      </c>
      <c r="K85" s="97">
        <v>43.123653494000003</v>
      </c>
      <c r="L85" s="97">
        <v>1.0481348826000001</v>
      </c>
      <c r="M85" s="97">
        <v>0.98059621860000001</v>
      </c>
      <c r="N85" s="97">
        <v>1.120325279</v>
      </c>
      <c r="O85" s="108">
        <v>1181</v>
      </c>
      <c r="P85" s="108">
        <v>2685</v>
      </c>
      <c r="Q85" s="109"/>
      <c r="R85" s="97"/>
      <c r="S85" s="97"/>
      <c r="T85" s="97">
        <v>2.7267402000000001E-3</v>
      </c>
      <c r="U85" s="98">
        <v>43.985102421000001</v>
      </c>
      <c r="V85" s="97">
        <v>41.546712597000003</v>
      </c>
      <c r="W85" s="97">
        <v>46.566602121000003</v>
      </c>
      <c r="X85" s="97">
        <v>1.0921960487</v>
      </c>
      <c r="Y85" s="97">
        <v>1.0309859241999999</v>
      </c>
      <c r="Z85" s="97">
        <v>1.1570402473000001</v>
      </c>
      <c r="AA85" s="108">
        <v>1255</v>
      </c>
      <c r="AB85" s="108">
        <v>3137</v>
      </c>
      <c r="AC85" s="109"/>
      <c r="AD85" s="97"/>
      <c r="AE85" s="97"/>
      <c r="AF85" s="97">
        <v>6.8883347100000006E-2</v>
      </c>
      <c r="AG85" s="98">
        <v>40.006375517999999</v>
      </c>
      <c r="AH85" s="97">
        <v>37.853112809999999</v>
      </c>
      <c r="AI85" s="97">
        <v>42.282125915000002</v>
      </c>
      <c r="AJ85" s="97">
        <v>1.053276957</v>
      </c>
      <c r="AK85" s="97">
        <v>0.99599122799999995</v>
      </c>
      <c r="AL85" s="97">
        <v>1.1138575491</v>
      </c>
      <c r="AM85" s="97">
        <v>1.9351600600000001E-2</v>
      </c>
      <c r="AN85" s="97">
        <v>0.90954376179999996</v>
      </c>
      <c r="AO85" s="97">
        <v>0.84006955650000004</v>
      </c>
      <c r="AP85" s="97">
        <v>0.9847635213</v>
      </c>
      <c r="AQ85" s="97">
        <v>5.4011686099999998E-2</v>
      </c>
      <c r="AR85" s="97">
        <v>1.0894389209999999</v>
      </c>
      <c r="AS85" s="97">
        <v>0.99852408120000002</v>
      </c>
      <c r="AT85" s="97">
        <v>1.1886314861</v>
      </c>
      <c r="AU85" s="95" t="s">
        <v>28</v>
      </c>
      <c r="AV85" s="95">
        <v>2</v>
      </c>
      <c r="AW85" s="95" t="s">
        <v>28</v>
      </c>
      <c r="AX85" s="95" t="s">
        <v>28</v>
      </c>
      <c r="AY85" s="95" t="s">
        <v>28</v>
      </c>
      <c r="AZ85" s="95" t="s">
        <v>28</v>
      </c>
      <c r="BA85" s="95" t="s">
        <v>28</v>
      </c>
      <c r="BB85" s="95" t="s">
        <v>28</v>
      </c>
      <c r="BC85" s="101">
        <v>-2</v>
      </c>
      <c r="BD85" s="102">
        <v>885</v>
      </c>
      <c r="BE85" s="102">
        <v>1181</v>
      </c>
      <c r="BF85" s="102">
        <v>1255</v>
      </c>
    </row>
    <row r="86" spans="1:93" x14ac:dyDescent="0.3">
      <c r="A86" s="9"/>
      <c r="B86" t="s">
        <v>98</v>
      </c>
      <c r="C86" s="95">
        <v>1044</v>
      </c>
      <c r="D86" s="108">
        <v>2487</v>
      </c>
      <c r="E86" s="109"/>
      <c r="F86" s="97"/>
      <c r="G86" s="97"/>
      <c r="H86" s="97">
        <v>6.0972511999999998E-3</v>
      </c>
      <c r="I86" s="98">
        <v>41.978287092999999</v>
      </c>
      <c r="J86" s="97">
        <v>39.507603543000002</v>
      </c>
      <c r="K86" s="97">
        <v>44.603479563999997</v>
      </c>
      <c r="L86" s="97">
        <v>1.0897808382</v>
      </c>
      <c r="M86" s="97">
        <v>1.0248357941999999</v>
      </c>
      <c r="N86" s="97">
        <v>1.1588415256</v>
      </c>
      <c r="O86" s="108">
        <v>1358</v>
      </c>
      <c r="P86" s="108">
        <v>2978</v>
      </c>
      <c r="Q86" s="109"/>
      <c r="R86" s="97"/>
      <c r="S86" s="97"/>
      <c r="T86" s="97">
        <v>6.1544523000000003E-6</v>
      </c>
      <c r="U86" s="98">
        <v>45.601074547000003</v>
      </c>
      <c r="V86" s="97">
        <v>43.239099783</v>
      </c>
      <c r="W86" s="97">
        <v>48.092074308000001</v>
      </c>
      <c r="X86" s="97">
        <v>1.1323223250000001</v>
      </c>
      <c r="Y86" s="97">
        <v>1.0729334642999999</v>
      </c>
      <c r="Z86" s="97">
        <v>1.1949984694</v>
      </c>
      <c r="AA86" s="108">
        <v>1466</v>
      </c>
      <c r="AB86" s="108">
        <v>3518</v>
      </c>
      <c r="AC86" s="109"/>
      <c r="AD86" s="97"/>
      <c r="AE86" s="97"/>
      <c r="AF86" s="97">
        <v>4.5746939999999998E-4</v>
      </c>
      <c r="AG86" s="98">
        <v>41.671404207000002</v>
      </c>
      <c r="AH86" s="97">
        <v>39.591942185999997</v>
      </c>
      <c r="AI86" s="97">
        <v>43.860084469</v>
      </c>
      <c r="AJ86" s="97">
        <v>1.0971133788</v>
      </c>
      <c r="AK86" s="97">
        <v>1.0416936292000001</v>
      </c>
      <c r="AL86" s="97">
        <v>1.1554815467999999</v>
      </c>
      <c r="AM86" s="97">
        <v>1.6725200199999998E-2</v>
      </c>
      <c r="AN86" s="97">
        <v>0.91382504949999999</v>
      </c>
      <c r="AO86" s="97">
        <v>0.84879773729999997</v>
      </c>
      <c r="AP86" s="97">
        <v>0.98383417449999999</v>
      </c>
      <c r="AQ86" s="97">
        <v>4.4315414999999997E-2</v>
      </c>
      <c r="AR86" s="97">
        <v>1.0863014597</v>
      </c>
      <c r="AS86" s="97">
        <v>1.0021068253000001</v>
      </c>
      <c r="AT86" s="97">
        <v>1.1775699273</v>
      </c>
      <c r="AU86" s="95" t="s">
        <v>28</v>
      </c>
      <c r="AV86" s="95">
        <v>2</v>
      </c>
      <c r="AW86" s="95">
        <v>3</v>
      </c>
      <c r="AX86" s="95" t="s">
        <v>28</v>
      </c>
      <c r="AY86" s="95" t="s">
        <v>28</v>
      </c>
      <c r="AZ86" s="95" t="s">
        <v>28</v>
      </c>
      <c r="BA86" s="95" t="s">
        <v>28</v>
      </c>
      <c r="BB86" s="95" t="s">
        <v>28</v>
      </c>
      <c r="BC86" s="101" t="s">
        <v>434</v>
      </c>
      <c r="BD86" s="102">
        <v>1044</v>
      </c>
      <c r="BE86" s="102">
        <v>1358</v>
      </c>
      <c r="BF86" s="102">
        <v>1466</v>
      </c>
    </row>
    <row r="87" spans="1:93" x14ac:dyDescent="0.3">
      <c r="A87" s="9"/>
      <c r="B87" t="s">
        <v>99</v>
      </c>
      <c r="C87" s="95">
        <v>1118</v>
      </c>
      <c r="D87" s="108">
        <v>2747</v>
      </c>
      <c r="E87" s="109"/>
      <c r="F87" s="97"/>
      <c r="G87" s="97"/>
      <c r="H87" s="97">
        <v>6.9561975799999995E-2</v>
      </c>
      <c r="I87" s="98">
        <v>40.698944302999998</v>
      </c>
      <c r="J87" s="97">
        <v>38.381849074000002</v>
      </c>
      <c r="K87" s="97">
        <v>43.155921544000002</v>
      </c>
      <c r="L87" s="97">
        <v>1.0565683525</v>
      </c>
      <c r="M87" s="97">
        <v>0.99560662550000001</v>
      </c>
      <c r="N87" s="97">
        <v>1.1212628109</v>
      </c>
      <c r="O87" s="108">
        <v>1550</v>
      </c>
      <c r="P87" s="108">
        <v>3689</v>
      </c>
      <c r="Q87" s="109"/>
      <c r="R87" s="97"/>
      <c r="S87" s="97"/>
      <c r="T87" s="97">
        <v>9.9893077499999997E-2</v>
      </c>
      <c r="U87" s="98">
        <v>42.016806723000002</v>
      </c>
      <c r="V87" s="97">
        <v>39.976291396999997</v>
      </c>
      <c r="W87" s="97">
        <v>44.161476352000001</v>
      </c>
      <c r="X87" s="97">
        <v>1.04332121</v>
      </c>
      <c r="Y87" s="97">
        <v>0.99192425360000003</v>
      </c>
      <c r="Z87" s="97">
        <v>1.0973813205</v>
      </c>
      <c r="AA87" s="108">
        <v>1844</v>
      </c>
      <c r="AB87" s="108">
        <v>4732</v>
      </c>
      <c r="AC87" s="109"/>
      <c r="AD87" s="97"/>
      <c r="AE87" s="97"/>
      <c r="AF87" s="97">
        <v>0.27866911370000003</v>
      </c>
      <c r="AG87" s="98">
        <v>38.968723584000003</v>
      </c>
      <c r="AH87" s="97">
        <v>37.230080618000002</v>
      </c>
      <c r="AI87" s="97">
        <v>40.788561092000002</v>
      </c>
      <c r="AJ87" s="97">
        <v>1.0259579396</v>
      </c>
      <c r="AK87" s="97">
        <v>0.97947561719999998</v>
      </c>
      <c r="AL87" s="97">
        <v>1.0746461426</v>
      </c>
      <c r="AM87" s="97">
        <v>2.88543632E-2</v>
      </c>
      <c r="AN87" s="97">
        <v>0.92745562130000003</v>
      </c>
      <c r="AO87" s="97">
        <v>0.86688425499999999</v>
      </c>
      <c r="AP87" s="97">
        <v>0.99225926019999999</v>
      </c>
      <c r="AQ87" s="97">
        <v>0.416698921</v>
      </c>
      <c r="AR87" s="97">
        <v>1.0323807518999999</v>
      </c>
      <c r="AS87" s="97">
        <v>0.95596173009999996</v>
      </c>
      <c r="AT87" s="97">
        <v>1.1149086657</v>
      </c>
      <c r="AU87" s="95" t="s">
        <v>28</v>
      </c>
      <c r="AV87" s="95" t="s">
        <v>28</v>
      </c>
      <c r="AW87" s="95" t="s">
        <v>28</v>
      </c>
      <c r="AX87" s="95" t="s">
        <v>28</v>
      </c>
      <c r="AY87" s="95" t="s">
        <v>28</v>
      </c>
      <c r="AZ87" s="95" t="s">
        <v>28</v>
      </c>
      <c r="BA87" s="95" t="s">
        <v>28</v>
      </c>
      <c r="BB87" s="95" t="s">
        <v>28</v>
      </c>
      <c r="BC87" s="101" t="s">
        <v>28</v>
      </c>
      <c r="BD87" s="102">
        <v>1118</v>
      </c>
      <c r="BE87" s="102">
        <v>1550</v>
      </c>
      <c r="BF87" s="102">
        <v>1844</v>
      </c>
    </row>
    <row r="88" spans="1:93" x14ac:dyDescent="0.3">
      <c r="A88" s="9"/>
      <c r="B88" t="s">
        <v>100</v>
      </c>
      <c r="C88" s="95">
        <v>444</v>
      </c>
      <c r="D88" s="108">
        <v>1310</v>
      </c>
      <c r="E88" s="109"/>
      <c r="F88" s="97"/>
      <c r="G88" s="97"/>
      <c r="H88" s="97">
        <v>7.3282060000000003E-3</v>
      </c>
      <c r="I88" s="98">
        <v>33.893129770999998</v>
      </c>
      <c r="J88" s="97">
        <v>30.882712392999998</v>
      </c>
      <c r="K88" s="97">
        <v>37.196999767000001</v>
      </c>
      <c r="L88" s="97">
        <v>0.87988543429999999</v>
      </c>
      <c r="M88" s="97">
        <v>0.80132147779999996</v>
      </c>
      <c r="N88" s="97">
        <v>0.96615203630000002</v>
      </c>
      <c r="O88" s="108">
        <v>569</v>
      </c>
      <c r="P88" s="108">
        <v>1551</v>
      </c>
      <c r="Q88" s="109"/>
      <c r="R88" s="97"/>
      <c r="S88" s="97"/>
      <c r="T88" s="97">
        <v>2.69196453E-2</v>
      </c>
      <c r="U88" s="98">
        <v>36.686009026000001</v>
      </c>
      <c r="V88" s="97">
        <v>33.792182623000002</v>
      </c>
      <c r="W88" s="97">
        <v>39.827651066999998</v>
      </c>
      <c r="X88" s="97">
        <v>0.91095193360000004</v>
      </c>
      <c r="Y88" s="97">
        <v>0.83872013769999998</v>
      </c>
      <c r="Z88" s="97">
        <v>0.9894044367</v>
      </c>
      <c r="AA88" s="108">
        <v>567</v>
      </c>
      <c r="AB88" s="108">
        <v>1576</v>
      </c>
      <c r="AC88" s="109"/>
      <c r="AD88" s="97"/>
      <c r="AE88" s="97"/>
      <c r="AF88" s="97">
        <v>0.19863157419999999</v>
      </c>
      <c r="AG88" s="98">
        <v>35.97715736</v>
      </c>
      <c r="AH88" s="97">
        <v>33.134448083000002</v>
      </c>
      <c r="AI88" s="97">
        <v>39.063751672999999</v>
      </c>
      <c r="AJ88" s="97">
        <v>0.94719679889999997</v>
      </c>
      <c r="AK88" s="97">
        <v>0.87200345319999994</v>
      </c>
      <c r="AL88" s="97">
        <v>1.0288741089</v>
      </c>
      <c r="AM88" s="97">
        <v>0.74230027799999998</v>
      </c>
      <c r="AN88" s="97">
        <v>0.9806778746</v>
      </c>
      <c r="AO88" s="97">
        <v>0.87300509820000005</v>
      </c>
      <c r="AP88" s="97">
        <v>1.1016305582999999</v>
      </c>
      <c r="AQ88" s="97">
        <v>0.21112553789999999</v>
      </c>
      <c r="AR88" s="97">
        <v>1.0824025185999999</v>
      </c>
      <c r="AS88" s="97">
        <v>0.95606782320000006</v>
      </c>
      <c r="AT88" s="97">
        <v>1.2254310665000001</v>
      </c>
      <c r="AU88" s="95" t="s">
        <v>28</v>
      </c>
      <c r="AV88" s="95" t="s">
        <v>28</v>
      </c>
      <c r="AW88" s="95" t="s">
        <v>28</v>
      </c>
      <c r="AX88" s="95" t="s">
        <v>28</v>
      </c>
      <c r="AY88" s="95" t="s">
        <v>28</v>
      </c>
      <c r="AZ88" s="95" t="s">
        <v>28</v>
      </c>
      <c r="BA88" s="95" t="s">
        <v>28</v>
      </c>
      <c r="BB88" s="95" t="s">
        <v>28</v>
      </c>
      <c r="BC88" s="101" t="s">
        <v>28</v>
      </c>
      <c r="BD88" s="102">
        <v>444</v>
      </c>
      <c r="BE88" s="102">
        <v>569</v>
      </c>
      <c r="BF88" s="102">
        <v>567</v>
      </c>
    </row>
    <row r="89" spans="1:93" x14ac:dyDescent="0.3">
      <c r="A89" s="9"/>
      <c r="B89" t="s">
        <v>148</v>
      </c>
      <c r="C89" s="95">
        <v>1137</v>
      </c>
      <c r="D89" s="108">
        <v>2711</v>
      </c>
      <c r="E89" s="109"/>
      <c r="F89" s="97"/>
      <c r="G89" s="97"/>
      <c r="H89" s="97">
        <v>4.6741454000000003E-3</v>
      </c>
      <c r="I89" s="98">
        <v>41.940243453000001</v>
      </c>
      <c r="J89" s="97">
        <v>39.571935812</v>
      </c>
      <c r="K89" s="97">
        <v>44.450289953999999</v>
      </c>
      <c r="L89" s="97">
        <v>1.088793203</v>
      </c>
      <c r="M89" s="97">
        <v>1.0264699471000001</v>
      </c>
      <c r="N89" s="97">
        <v>1.1549004842999999</v>
      </c>
      <c r="O89" s="108">
        <v>1622</v>
      </c>
      <c r="P89" s="108">
        <v>3705</v>
      </c>
      <c r="Q89" s="109"/>
      <c r="R89" s="97"/>
      <c r="S89" s="97"/>
      <c r="T89" s="97">
        <v>9.28881E-4</v>
      </c>
      <c r="U89" s="98">
        <v>43.778677463000001</v>
      </c>
      <c r="V89" s="97">
        <v>41.699169707000003</v>
      </c>
      <c r="W89" s="97">
        <v>45.961888782999999</v>
      </c>
      <c r="X89" s="97">
        <v>1.0870703013</v>
      </c>
      <c r="Y89" s="97">
        <v>1.0346565236</v>
      </c>
      <c r="Z89" s="97">
        <v>1.1421392637000001</v>
      </c>
      <c r="AA89" s="108">
        <v>1864</v>
      </c>
      <c r="AB89" s="108">
        <v>4429</v>
      </c>
      <c r="AC89" s="109"/>
      <c r="AD89" s="97"/>
      <c r="AE89" s="97"/>
      <c r="AF89" s="97">
        <v>1.30406E-5</v>
      </c>
      <c r="AG89" s="98">
        <v>42.086249717999998</v>
      </c>
      <c r="AH89" s="97">
        <v>40.218387362999998</v>
      </c>
      <c r="AI89" s="97">
        <v>44.040861194000001</v>
      </c>
      <c r="AJ89" s="97">
        <v>1.1080353184</v>
      </c>
      <c r="AK89" s="97">
        <v>1.0580900617</v>
      </c>
      <c r="AL89" s="97">
        <v>1.160338152</v>
      </c>
      <c r="AM89" s="97">
        <v>0.24560597579999999</v>
      </c>
      <c r="AN89" s="97">
        <v>0.96134127749999998</v>
      </c>
      <c r="AO89" s="97">
        <v>0.89944429449999996</v>
      </c>
      <c r="AP89" s="97">
        <v>1.0274978199</v>
      </c>
      <c r="AQ89" s="97">
        <v>0.26735724690000001</v>
      </c>
      <c r="AR89" s="97">
        <v>1.0438346051</v>
      </c>
      <c r="AS89" s="97">
        <v>0.9676280478</v>
      </c>
      <c r="AT89" s="97">
        <v>1.1260428895000001</v>
      </c>
      <c r="AU89" s="95">
        <v>1</v>
      </c>
      <c r="AV89" s="95">
        <v>2</v>
      </c>
      <c r="AW89" s="95">
        <v>3</v>
      </c>
      <c r="AX89" s="95" t="s">
        <v>28</v>
      </c>
      <c r="AY89" s="95" t="s">
        <v>28</v>
      </c>
      <c r="AZ89" s="95" t="s">
        <v>28</v>
      </c>
      <c r="BA89" s="95" t="s">
        <v>28</v>
      </c>
      <c r="BB89" s="95" t="s">
        <v>28</v>
      </c>
      <c r="BC89" s="101" t="s">
        <v>229</v>
      </c>
      <c r="BD89" s="102">
        <v>1137</v>
      </c>
      <c r="BE89" s="102">
        <v>1622</v>
      </c>
      <c r="BF89" s="102">
        <v>1864</v>
      </c>
    </row>
    <row r="90" spans="1:93" x14ac:dyDescent="0.3">
      <c r="A90" s="9"/>
      <c r="B90" t="s">
        <v>149</v>
      </c>
      <c r="C90" s="95">
        <v>931</v>
      </c>
      <c r="D90" s="108">
        <v>2295</v>
      </c>
      <c r="E90" s="109"/>
      <c r="F90" s="97"/>
      <c r="G90" s="97"/>
      <c r="H90" s="97">
        <v>0.1184167968</v>
      </c>
      <c r="I90" s="98">
        <v>40.566448801999996</v>
      </c>
      <c r="J90" s="97">
        <v>38.042582166000003</v>
      </c>
      <c r="K90" s="97">
        <v>43.257756827000001</v>
      </c>
      <c r="L90" s="97">
        <v>1.0531286919</v>
      </c>
      <c r="M90" s="97">
        <v>0.98687543280000001</v>
      </c>
      <c r="N90" s="97">
        <v>1.1238298218</v>
      </c>
      <c r="O90" s="108">
        <v>1129</v>
      </c>
      <c r="P90" s="108">
        <v>2729</v>
      </c>
      <c r="Q90" s="109"/>
      <c r="R90" s="97"/>
      <c r="S90" s="97"/>
      <c r="T90" s="97">
        <v>0.3710825385</v>
      </c>
      <c r="U90" s="98">
        <v>41.370465371999998</v>
      </c>
      <c r="V90" s="97">
        <v>39.026308723</v>
      </c>
      <c r="W90" s="97">
        <v>43.855426278000003</v>
      </c>
      <c r="X90" s="97">
        <v>1.0272718789999999</v>
      </c>
      <c r="Y90" s="97">
        <v>0.96845554219999996</v>
      </c>
      <c r="Z90" s="97">
        <v>1.0896602553000001</v>
      </c>
      <c r="AA90" s="108">
        <v>1088</v>
      </c>
      <c r="AB90" s="108">
        <v>2954</v>
      </c>
      <c r="AC90" s="109"/>
      <c r="AD90" s="97"/>
      <c r="AE90" s="97"/>
      <c r="AF90" s="97">
        <v>0.31446447840000002</v>
      </c>
      <c r="AG90" s="98">
        <v>36.831415030000002</v>
      </c>
      <c r="AH90" s="97">
        <v>34.706639686000003</v>
      </c>
      <c r="AI90" s="97">
        <v>39.086271256000003</v>
      </c>
      <c r="AJ90" s="97">
        <v>0.96968746220000002</v>
      </c>
      <c r="AK90" s="97">
        <v>0.91323845059999997</v>
      </c>
      <c r="AL90" s="97">
        <v>1.0296256948</v>
      </c>
      <c r="AM90" s="97">
        <v>6.2275964999999999E-3</v>
      </c>
      <c r="AN90" s="97">
        <v>0.89028283100000005</v>
      </c>
      <c r="AO90" s="97">
        <v>0.8191546153</v>
      </c>
      <c r="AP90" s="97">
        <v>0.96758719820000005</v>
      </c>
      <c r="AQ90" s="97">
        <v>0.65753413849999998</v>
      </c>
      <c r="AR90" s="97">
        <v>1.0198197425</v>
      </c>
      <c r="AS90" s="97">
        <v>0.93506225239999996</v>
      </c>
      <c r="AT90" s="97">
        <v>1.1122599640999999</v>
      </c>
      <c r="AU90" s="95" t="s">
        <v>28</v>
      </c>
      <c r="AV90" s="95" t="s">
        <v>28</v>
      </c>
      <c r="AW90" s="95" t="s">
        <v>28</v>
      </c>
      <c r="AX90" s="95" t="s">
        <v>28</v>
      </c>
      <c r="AY90" s="95" t="s">
        <v>28</v>
      </c>
      <c r="AZ90" s="95" t="s">
        <v>28</v>
      </c>
      <c r="BA90" s="95" t="s">
        <v>28</v>
      </c>
      <c r="BB90" s="95" t="s">
        <v>28</v>
      </c>
      <c r="BC90" s="101" t="s">
        <v>28</v>
      </c>
      <c r="BD90" s="102">
        <v>931</v>
      </c>
      <c r="BE90" s="102">
        <v>1129</v>
      </c>
      <c r="BF90" s="102">
        <v>1088</v>
      </c>
    </row>
    <row r="91" spans="1:93" x14ac:dyDescent="0.3">
      <c r="A91" s="9"/>
      <c r="B91" t="s">
        <v>101</v>
      </c>
      <c r="C91" s="95">
        <v>1083</v>
      </c>
      <c r="D91" s="108">
        <v>2613</v>
      </c>
      <c r="E91" s="109"/>
      <c r="F91" s="97"/>
      <c r="G91" s="97"/>
      <c r="H91" s="97">
        <v>1.7405777800000001E-2</v>
      </c>
      <c r="I91" s="98">
        <v>41.446613087999999</v>
      </c>
      <c r="J91" s="97">
        <v>39.050240051999999</v>
      </c>
      <c r="K91" s="97">
        <v>43.990042934999998</v>
      </c>
      <c r="L91" s="97">
        <v>1.0759782706000001</v>
      </c>
      <c r="M91" s="97">
        <v>1.0129571658000001</v>
      </c>
      <c r="N91" s="97">
        <v>1.1429202319</v>
      </c>
      <c r="O91" s="108">
        <v>1491</v>
      </c>
      <c r="P91" s="108">
        <v>3499</v>
      </c>
      <c r="Q91" s="109"/>
      <c r="R91" s="97"/>
      <c r="S91" s="97"/>
      <c r="T91" s="97">
        <v>3.1528393699999997E-2</v>
      </c>
      <c r="U91" s="98">
        <v>42.612174907000004</v>
      </c>
      <c r="V91" s="97">
        <v>40.503218947000001</v>
      </c>
      <c r="W91" s="97">
        <v>44.830941774999999</v>
      </c>
      <c r="X91" s="97">
        <v>1.0581048241</v>
      </c>
      <c r="Y91" s="97">
        <v>1.0050127933999999</v>
      </c>
      <c r="Z91" s="97">
        <v>1.1140015591000001</v>
      </c>
      <c r="AA91" s="108">
        <v>1615</v>
      </c>
      <c r="AB91" s="108">
        <v>4215</v>
      </c>
      <c r="AC91" s="109"/>
      <c r="AD91" s="97"/>
      <c r="AE91" s="97"/>
      <c r="AF91" s="97">
        <v>0.72952910790000003</v>
      </c>
      <c r="AG91" s="98">
        <v>38.315539739000002</v>
      </c>
      <c r="AH91" s="97">
        <v>36.491688869000001</v>
      </c>
      <c r="AI91" s="97">
        <v>40.230546488999998</v>
      </c>
      <c r="AJ91" s="97">
        <v>1.0087610932</v>
      </c>
      <c r="AK91" s="97">
        <v>0.96009333990000001</v>
      </c>
      <c r="AL91" s="97">
        <v>1.0598958464999999</v>
      </c>
      <c r="AM91" s="97">
        <v>3.0830383999999999E-3</v>
      </c>
      <c r="AN91" s="97">
        <v>0.89916883670000003</v>
      </c>
      <c r="AO91" s="97">
        <v>0.83805082799999997</v>
      </c>
      <c r="AP91" s="97">
        <v>0.96474410600000005</v>
      </c>
      <c r="AQ91" s="97">
        <v>0.48728192980000001</v>
      </c>
      <c r="AR91" s="97">
        <v>1.0281220040000001</v>
      </c>
      <c r="AS91" s="97">
        <v>0.95073600170000006</v>
      </c>
      <c r="AT91" s="97">
        <v>1.1118069087</v>
      </c>
      <c r="AU91" s="95" t="s">
        <v>28</v>
      </c>
      <c r="AV91" s="95" t="s">
        <v>28</v>
      </c>
      <c r="AW91" s="95" t="s">
        <v>28</v>
      </c>
      <c r="AX91" s="95" t="s">
        <v>28</v>
      </c>
      <c r="AY91" s="95" t="s">
        <v>425</v>
      </c>
      <c r="AZ91" s="95" t="s">
        <v>28</v>
      </c>
      <c r="BA91" s="95" t="s">
        <v>28</v>
      </c>
      <c r="BB91" s="95" t="s">
        <v>28</v>
      </c>
      <c r="BC91" s="101" t="s">
        <v>427</v>
      </c>
      <c r="BD91" s="102">
        <v>1083</v>
      </c>
      <c r="BE91" s="102">
        <v>1491</v>
      </c>
      <c r="BF91" s="102">
        <v>1615</v>
      </c>
    </row>
    <row r="92" spans="1:93" x14ac:dyDescent="0.3">
      <c r="A92" s="9"/>
      <c r="B92" t="s">
        <v>111</v>
      </c>
      <c r="C92" s="95">
        <v>899</v>
      </c>
      <c r="D92" s="108">
        <v>2506</v>
      </c>
      <c r="E92" s="109"/>
      <c r="F92" s="97"/>
      <c r="G92" s="97"/>
      <c r="H92" s="97">
        <v>3.4836351000000002E-2</v>
      </c>
      <c r="I92" s="98">
        <v>35.873902633999997</v>
      </c>
      <c r="J92" s="97">
        <v>33.603883017000001</v>
      </c>
      <c r="K92" s="97">
        <v>38.297267298000001</v>
      </c>
      <c r="L92" s="97">
        <v>0.93130745410000004</v>
      </c>
      <c r="M92" s="97">
        <v>0.87174072749999998</v>
      </c>
      <c r="N92" s="97">
        <v>0.99494442179999998</v>
      </c>
      <c r="O92" s="108">
        <v>1233</v>
      </c>
      <c r="P92" s="108">
        <v>3336</v>
      </c>
      <c r="Q92" s="109"/>
      <c r="R92" s="97"/>
      <c r="S92" s="97"/>
      <c r="T92" s="97">
        <v>2.8991935000000002E-3</v>
      </c>
      <c r="U92" s="98">
        <v>36.960431655000001</v>
      </c>
      <c r="V92" s="97">
        <v>34.953930313999997</v>
      </c>
      <c r="W92" s="97">
        <v>39.082114537999999</v>
      </c>
      <c r="X92" s="97">
        <v>0.91776613419999997</v>
      </c>
      <c r="Y92" s="97">
        <v>0.86737336490000005</v>
      </c>
      <c r="Z92" s="97">
        <v>0.97108662909999999</v>
      </c>
      <c r="AA92" s="108">
        <v>1468</v>
      </c>
      <c r="AB92" s="108">
        <v>4157</v>
      </c>
      <c r="AC92" s="109"/>
      <c r="AD92" s="97"/>
      <c r="AE92" s="97"/>
      <c r="AF92" s="97">
        <v>5.8402150000000002E-3</v>
      </c>
      <c r="AG92" s="98">
        <v>35.313928314000002</v>
      </c>
      <c r="AH92" s="97">
        <v>33.552883709</v>
      </c>
      <c r="AI92" s="97">
        <v>37.167402473000003</v>
      </c>
      <c r="AJ92" s="97">
        <v>0.92973548520000004</v>
      </c>
      <c r="AK92" s="97">
        <v>0.88280109760000003</v>
      </c>
      <c r="AL92" s="97">
        <v>0.97916515380000002</v>
      </c>
      <c r="AM92" s="97">
        <v>0.2381258221</v>
      </c>
      <c r="AN92" s="97">
        <v>0.95545226969999997</v>
      </c>
      <c r="AO92" s="97">
        <v>0.88578354749999999</v>
      </c>
      <c r="AP92" s="97">
        <v>1.0306005820999999</v>
      </c>
      <c r="AQ92" s="97">
        <v>0.49628011</v>
      </c>
      <c r="AR92" s="97">
        <v>1.0302874497000001</v>
      </c>
      <c r="AS92" s="97">
        <v>0.94542664919999997</v>
      </c>
      <c r="AT92" s="97">
        <v>1.1227652932000001</v>
      </c>
      <c r="AU92" s="95" t="s">
        <v>28</v>
      </c>
      <c r="AV92" s="95">
        <v>2</v>
      </c>
      <c r="AW92" s="95" t="s">
        <v>28</v>
      </c>
      <c r="AX92" s="95" t="s">
        <v>28</v>
      </c>
      <c r="AY92" s="95" t="s">
        <v>28</v>
      </c>
      <c r="AZ92" s="95" t="s">
        <v>28</v>
      </c>
      <c r="BA92" s="95" t="s">
        <v>28</v>
      </c>
      <c r="BB92" s="95" t="s">
        <v>28</v>
      </c>
      <c r="BC92" s="101">
        <v>-2</v>
      </c>
      <c r="BD92" s="102">
        <v>899</v>
      </c>
      <c r="BE92" s="102">
        <v>1233</v>
      </c>
      <c r="BF92" s="102">
        <v>1468</v>
      </c>
    </row>
    <row r="93" spans="1:93" x14ac:dyDescent="0.3">
      <c r="A93" s="9"/>
      <c r="B93" t="s">
        <v>110</v>
      </c>
      <c r="C93" s="95">
        <v>136</v>
      </c>
      <c r="D93" s="108">
        <v>394</v>
      </c>
      <c r="E93" s="109"/>
      <c r="F93" s="97"/>
      <c r="G93" s="97"/>
      <c r="H93" s="97">
        <v>0.2015435169</v>
      </c>
      <c r="I93" s="98">
        <v>34.517766496999997</v>
      </c>
      <c r="J93" s="97">
        <v>29.17781433</v>
      </c>
      <c r="K93" s="97">
        <v>40.835005338999999</v>
      </c>
      <c r="L93" s="97">
        <v>0.89610136829999998</v>
      </c>
      <c r="M93" s="97">
        <v>0.7572573467</v>
      </c>
      <c r="N93" s="97">
        <v>1.0604026041000001</v>
      </c>
      <c r="O93" s="108">
        <v>185</v>
      </c>
      <c r="P93" s="108">
        <v>476</v>
      </c>
      <c r="Q93" s="109"/>
      <c r="R93" s="97"/>
      <c r="S93" s="97"/>
      <c r="T93" s="97">
        <v>0.6293016615</v>
      </c>
      <c r="U93" s="98">
        <v>38.865546217999999</v>
      </c>
      <c r="V93" s="97">
        <v>33.649854724000001</v>
      </c>
      <c r="W93" s="97">
        <v>44.889664316999998</v>
      </c>
      <c r="X93" s="97">
        <v>0.96507211930000003</v>
      </c>
      <c r="Y93" s="97">
        <v>0.83534767799999998</v>
      </c>
      <c r="Z93" s="97">
        <v>1.1149419815999999</v>
      </c>
      <c r="AA93" s="108">
        <v>236</v>
      </c>
      <c r="AB93" s="108">
        <v>595</v>
      </c>
      <c r="AC93" s="109"/>
      <c r="AD93" s="97"/>
      <c r="AE93" s="97"/>
      <c r="AF93" s="97">
        <v>0.50671876689999995</v>
      </c>
      <c r="AG93" s="98">
        <v>39.663865545999997</v>
      </c>
      <c r="AH93" s="97">
        <v>34.912949181999998</v>
      </c>
      <c r="AI93" s="97">
        <v>45.061281471000001</v>
      </c>
      <c r="AJ93" s="97">
        <v>1.0442594478</v>
      </c>
      <c r="AK93" s="97">
        <v>0.91893947050000002</v>
      </c>
      <c r="AL93" s="97">
        <v>1.1866698834</v>
      </c>
      <c r="AM93" s="97">
        <v>0.83596528489999999</v>
      </c>
      <c r="AN93" s="97">
        <v>1.0205405405000001</v>
      </c>
      <c r="AO93" s="97">
        <v>0.8418692337</v>
      </c>
      <c r="AP93" s="97">
        <v>1.2371315558</v>
      </c>
      <c r="AQ93" s="97">
        <v>0.2935817724</v>
      </c>
      <c r="AR93" s="97">
        <v>1.1259577359999999</v>
      </c>
      <c r="AS93" s="97">
        <v>0.90235296129999998</v>
      </c>
      <c r="AT93" s="97">
        <v>1.4049721979000001</v>
      </c>
      <c r="AU93" s="95" t="s">
        <v>28</v>
      </c>
      <c r="AV93" s="95" t="s">
        <v>28</v>
      </c>
      <c r="AW93" s="95" t="s">
        <v>28</v>
      </c>
      <c r="AX93" s="95" t="s">
        <v>28</v>
      </c>
      <c r="AY93" s="95" t="s">
        <v>28</v>
      </c>
      <c r="AZ93" s="95" t="s">
        <v>28</v>
      </c>
      <c r="BA93" s="95" t="s">
        <v>28</v>
      </c>
      <c r="BB93" s="95" t="s">
        <v>28</v>
      </c>
      <c r="BC93" s="101" t="s">
        <v>28</v>
      </c>
      <c r="BD93" s="102">
        <v>136</v>
      </c>
      <c r="BE93" s="102">
        <v>185</v>
      </c>
      <c r="BF93" s="102">
        <v>236</v>
      </c>
    </row>
    <row r="94" spans="1:93" x14ac:dyDescent="0.3">
      <c r="A94" s="9"/>
      <c r="B94" t="s">
        <v>112</v>
      </c>
      <c r="C94" s="95">
        <v>1415</v>
      </c>
      <c r="D94" s="108">
        <v>3621</v>
      </c>
      <c r="E94" s="109"/>
      <c r="F94" s="97"/>
      <c r="G94" s="97"/>
      <c r="H94" s="97">
        <v>0.59515120860000004</v>
      </c>
      <c r="I94" s="98">
        <v>39.077602872</v>
      </c>
      <c r="J94" s="97">
        <v>37.093643827999998</v>
      </c>
      <c r="K94" s="97">
        <v>41.167674259999998</v>
      </c>
      <c r="L94" s="97">
        <v>1.0144773825</v>
      </c>
      <c r="M94" s="97">
        <v>0.96209514669999996</v>
      </c>
      <c r="N94" s="97">
        <v>1.0697116217</v>
      </c>
      <c r="O94" s="108">
        <v>1764</v>
      </c>
      <c r="P94" s="108">
        <v>4737</v>
      </c>
      <c r="Q94" s="109"/>
      <c r="R94" s="97"/>
      <c r="S94" s="97"/>
      <c r="T94" s="97">
        <v>1.2173647999999999E-3</v>
      </c>
      <c r="U94" s="98">
        <v>37.238758707999999</v>
      </c>
      <c r="V94" s="97">
        <v>35.540905846000001</v>
      </c>
      <c r="W94" s="97">
        <v>39.017721049000002</v>
      </c>
      <c r="X94" s="97">
        <v>0.92467728569999996</v>
      </c>
      <c r="Y94" s="97">
        <v>0.88182728450000003</v>
      </c>
      <c r="Z94" s="97">
        <v>0.96960946640000001</v>
      </c>
      <c r="AA94" s="108">
        <v>2217</v>
      </c>
      <c r="AB94" s="108">
        <v>5958</v>
      </c>
      <c r="AC94" s="109"/>
      <c r="AD94" s="97"/>
      <c r="AE94" s="97"/>
      <c r="AF94" s="97">
        <v>0.34251693430000002</v>
      </c>
      <c r="AG94" s="98">
        <v>37.210473313000001</v>
      </c>
      <c r="AH94" s="97">
        <v>35.693343263999999</v>
      </c>
      <c r="AI94" s="97">
        <v>38.792088315999997</v>
      </c>
      <c r="AJ94" s="97">
        <v>0.97966720539999996</v>
      </c>
      <c r="AK94" s="97">
        <v>0.93898175169999998</v>
      </c>
      <c r="AL94" s="97">
        <v>1.0221155326</v>
      </c>
      <c r="AM94" s="97">
        <v>0.98099940959999998</v>
      </c>
      <c r="AN94" s="97">
        <v>0.99924043129999995</v>
      </c>
      <c r="AO94" s="97">
        <v>0.93866816200000003</v>
      </c>
      <c r="AP94" s="97">
        <v>1.06372143</v>
      </c>
      <c r="AQ94" s="97">
        <v>0.17682675780000001</v>
      </c>
      <c r="AR94" s="97">
        <v>0.95294378290000004</v>
      </c>
      <c r="AS94" s="97">
        <v>0.88856645150000002</v>
      </c>
      <c r="AT94" s="97">
        <v>1.0219853022000001</v>
      </c>
      <c r="AU94" s="95" t="s">
        <v>28</v>
      </c>
      <c r="AV94" s="95">
        <v>2</v>
      </c>
      <c r="AW94" s="95" t="s">
        <v>28</v>
      </c>
      <c r="AX94" s="95" t="s">
        <v>28</v>
      </c>
      <c r="AY94" s="95" t="s">
        <v>28</v>
      </c>
      <c r="AZ94" s="95" t="s">
        <v>28</v>
      </c>
      <c r="BA94" s="95" t="s">
        <v>28</v>
      </c>
      <c r="BB94" s="95" t="s">
        <v>28</v>
      </c>
      <c r="BC94" s="101">
        <v>-2</v>
      </c>
      <c r="BD94" s="102">
        <v>1415</v>
      </c>
      <c r="BE94" s="102">
        <v>1764</v>
      </c>
      <c r="BF94" s="102">
        <v>2217</v>
      </c>
    </row>
    <row r="95" spans="1:93" x14ac:dyDescent="0.3">
      <c r="A95" s="9"/>
      <c r="B95" t="s">
        <v>102</v>
      </c>
      <c r="C95" s="95">
        <v>961</v>
      </c>
      <c r="D95" s="108">
        <v>2344</v>
      </c>
      <c r="E95" s="109"/>
      <c r="F95" s="97"/>
      <c r="G95" s="97"/>
      <c r="H95" s="97">
        <v>5.6103797499999997E-2</v>
      </c>
      <c r="I95" s="98">
        <v>40.998293515</v>
      </c>
      <c r="J95" s="97">
        <v>38.486433386000002</v>
      </c>
      <c r="K95" s="97">
        <v>43.674093006</v>
      </c>
      <c r="L95" s="97">
        <v>1.0643396328000001</v>
      </c>
      <c r="M95" s="97">
        <v>0.99837782939999997</v>
      </c>
      <c r="N95" s="97">
        <v>1.1346594651999999</v>
      </c>
      <c r="O95" s="108">
        <v>1124</v>
      </c>
      <c r="P95" s="108">
        <v>2861</v>
      </c>
      <c r="Q95" s="109"/>
      <c r="R95" s="97"/>
      <c r="S95" s="97"/>
      <c r="T95" s="97">
        <v>0.4113255744</v>
      </c>
      <c r="U95" s="98">
        <v>39.286962600000003</v>
      </c>
      <c r="V95" s="97">
        <v>37.056059920999999</v>
      </c>
      <c r="W95" s="97">
        <v>41.652173320000003</v>
      </c>
      <c r="X95" s="97">
        <v>0.97553632840000004</v>
      </c>
      <c r="Y95" s="97">
        <v>0.91956419190000005</v>
      </c>
      <c r="Z95" s="97">
        <v>1.0349153831</v>
      </c>
      <c r="AA95" s="108">
        <v>1296</v>
      </c>
      <c r="AB95" s="108">
        <v>3402</v>
      </c>
      <c r="AC95" s="109"/>
      <c r="AD95" s="97"/>
      <c r="AE95" s="97"/>
      <c r="AF95" s="97">
        <v>0.91616418980000003</v>
      </c>
      <c r="AG95" s="98">
        <v>38.095238094999999</v>
      </c>
      <c r="AH95" s="97">
        <v>36.076650153999999</v>
      </c>
      <c r="AI95" s="97">
        <v>40.226771591000002</v>
      </c>
      <c r="AJ95" s="97">
        <v>1.0029610515</v>
      </c>
      <c r="AK95" s="97">
        <v>0.94923984819999996</v>
      </c>
      <c r="AL95" s="97">
        <v>1.0597225482999999</v>
      </c>
      <c r="AM95" s="97">
        <v>0.44980020120000003</v>
      </c>
      <c r="AN95" s="97">
        <v>0.96966615830000003</v>
      </c>
      <c r="AO95" s="97">
        <v>0.89521682209999998</v>
      </c>
      <c r="AP95" s="97">
        <v>1.0503069595000001</v>
      </c>
      <c r="AQ95" s="97">
        <v>0.33180816639999999</v>
      </c>
      <c r="AR95" s="97">
        <v>0.95825848420000004</v>
      </c>
      <c r="AS95" s="97">
        <v>0.87919527279999998</v>
      </c>
      <c r="AT95" s="97">
        <v>1.0444315968</v>
      </c>
      <c r="AU95" s="95" t="s">
        <v>28</v>
      </c>
      <c r="AV95" s="95" t="s">
        <v>28</v>
      </c>
      <c r="AW95" s="95" t="s">
        <v>28</v>
      </c>
      <c r="AX95" s="95" t="s">
        <v>28</v>
      </c>
      <c r="AY95" s="95" t="s">
        <v>28</v>
      </c>
      <c r="AZ95" s="95" t="s">
        <v>28</v>
      </c>
      <c r="BA95" s="95" t="s">
        <v>28</v>
      </c>
      <c r="BB95" s="95" t="s">
        <v>28</v>
      </c>
      <c r="BC95" s="101" t="s">
        <v>28</v>
      </c>
      <c r="BD95" s="102">
        <v>961</v>
      </c>
      <c r="BE95" s="102">
        <v>1124</v>
      </c>
      <c r="BF95" s="102">
        <v>1296</v>
      </c>
    </row>
    <row r="96" spans="1:93" x14ac:dyDescent="0.3">
      <c r="A96" s="9"/>
      <c r="B96" t="s">
        <v>103</v>
      </c>
      <c r="C96" s="95">
        <v>515</v>
      </c>
      <c r="D96" s="108">
        <v>1492</v>
      </c>
      <c r="E96" s="109"/>
      <c r="F96" s="97"/>
      <c r="G96" s="97"/>
      <c r="H96" s="97">
        <v>1.3364299E-2</v>
      </c>
      <c r="I96" s="98">
        <v>34.517426272999998</v>
      </c>
      <c r="J96" s="97">
        <v>31.661390513000001</v>
      </c>
      <c r="K96" s="97">
        <v>37.631092547000002</v>
      </c>
      <c r="L96" s="97">
        <v>0.89609253590000004</v>
      </c>
      <c r="M96" s="97">
        <v>0.82149374100000006</v>
      </c>
      <c r="N96" s="97">
        <v>0.97746555189999995</v>
      </c>
      <c r="O96" s="108">
        <v>632</v>
      </c>
      <c r="P96" s="108">
        <v>1667</v>
      </c>
      <c r="Q96" s="109"/>
      <c r="R96" s="97"/>
      <c r="S96" s="97"/>
      <c r="T96" s="97">
        <v>0.13133426249999999</v>
      </c>
      <c r="U96" s="98">
        <v>37.912417515999998</v>
      </c>
      <c r="V96" s="97">
        <v>35.068928698000001</v>
      </c>
      <c r="W96" s="97">
        <v>40.986464523000002</v>
      </c>
      <c r="X96" s="97">
        <v>0.94140493780000001</v>
      </c>
      <c r="Y96" s="97">
        <v>0.87038805109999995</v>
      </c>
      <c r="Z96" s="97">
        <v>1.0182162493</v>
      </c>
      <c r="AA96" s="108">
        <v>679</v>
      </c>
      <c r="AB96" s="108">
        <v>1902</v>
      </c>
      <c r="AC96" s="109"/>
      <c r="AD96" s="97"/>
      <c r="AE96" s="97"/>
      <c r="AF96" s="97">
        <v>0.1082229608</v>
      </c>
      <c r="AG96" s="98">
        <v>35.699263932999997</v>
      </c>
      <c r="AH96" s="97">
        <v>33.112589452000002</v>
      </c>
      <c r="AI96" s="97">
        <v>38.488003096</v>
      </c>
      <c r="AJ96" s="97">
        <v>0.93988049640000004</v>
      </c>
      <c r="AK96" s="97">
        <v>0.87139527959999996</v>
      </c>
      <c r="AL96" s="97">
        <v>1.0137481442</v>
      </c>
      <c r="AM96" s="97">
        <v>0.2764967867</v>
      </c>
      <c r="AN96" s="97">
        <v>0.94162457239999997</v>
      </c>
      <c r="AO96" s="97">
        <v>0.84494779070000003</v>
      </c>
      <c r="AP96" s="97">
        <v>1.0493628662000001</v>
      </c>
      <c r="AQ96" s="97">
        <v>0.1140295422</v>
      </c>
      <c r="AR96" s="97">
        <v>1.0983558628000001</v>
      </c>
      <c r="AS96" s="97">
        <v>0.97771609189999997</v>
      </c>
      <c r="AT96" s="97">
        <v>1.2338812989000001</v>
      </c>
      <c r="AU96" s="95" t="s">
        <v>28</v>
      </c>
      <c r="AV96" s="95" t="s">
        <v>28</v>
      </c>
      <c r="AW96" s="95" t="s">
        <v>28</v>
      </c>
      <c r="AX96" s="95" t="s">
        <v>28</v>
      </c>
      <c r="AY96" s="95" t="s">
        <v>28</v>
      </c>
      <c r="AZ96" s="95" t="s">
        <v>28</v>
      </c>
      <c r="BA96" s="95" t="s">
        <v>28</v>
      </c>
      <c r="BB96" s="95" t="s">
        <v>28</v>
      </c>
      <c r="BC96" s="101" t="s">
        <v>28</v>
      </c>
      <c r="BD96" s="102">
        <v>515</v>
      </c>
      <c r="BE96" s="102">
        <v>632</v>
      </c>
      <c r="BF96" s="102">
        <v>679</v>
      </c>
    </row>
    <row r="97" spans="1:93" x14ac:dyDescent="0.3">
      <c r="A97" s="9"/>
      <c r="B97" t="s">
        <v>104</v>
      </c>
      <c r="C97" s="95">
        <v>211</v>
      </c>
      <c r="D97" s="108">
        <v>540</v>
      </c>
      <c r="E97" s="109"/>
      <c r="F97" s="97"/>
      <c r="G97" s="97"/>
      <c r="H97" s="97">
        <v>0.83606241469999998</v>
      </c>
      <c r="I97" s="98">
        <v>39.074074074000002</v>
      </c>
      <c r="J97" s="97">
        <v>34.142047687999998</v>
      </c>
      <c r="K97" s="97">
        <v>44.718561659999999</v>
      </c>
      <c r="L97" s="97">
        <v>1.0143857728000001</v>
      </c>
      <c r="M97" s="97">
        <v>0.88603319619999998</v>
      </c>
      <c r="N97" s="97">
        <v>1.1613317656</v>
      </c>
      <c r="O97" s="108">
        <v>308</v>
      </c>
      <c r="P97" s="108">
        <v>620</v>
      </c>
      <c r="Q97" s="109"/>
      <c r="R97" s="97"/>
      <c r="S97" s="97"/>
      <c r="T97" s="97">
        <v>2.3998079999999999E-4</v>
      </c>
      <c r="U97" s="98">
        <v>49.677419354999998</v>
      </c>
      <c r="V97" s="97">
        <v>44.428056728000001</v>
      </c>
      <c r="W97" s="97">
        <v>55.547016356</v>
      </c>
      <c r="X97" s="97">
        <v>1.2335422254999999</v>
      </c>
      <c r="Y97" s="97">
        <v>1.1028317966000001</v>
      </c>
      <c r="Z97" s="97">
        <v>1.3797447868999999</v>
      </c>
      <c r="AA97" s="108">
        <v>334</v>
      </c>
      <c r="AB97" s="108">
        <v>735</v>
      </c>
      <c r="AC97" s="109"/>
      <c r="AD97" s="97"/>
      <c r="AE97" s="97"/>
      <c r="AF97" s="97">
        <v>1.0848387999999999E-3</v>
      </c>
      <c r="AG97" s="98">
        <v>45.442176871000001</v>
      </c>
      <c r="AH97" s="97">
        <v>40.82098233</v>
      </c>
      <c r="AI97" s="97">
        <v>50.586519991999999</v>
      </c>
      <c r="AJ97" s="97">
        <v>1.1963892543000001</v>
      </c>
      <c r="AK97" s="97">
        <v>1.0743912106</v>
      </c>
      <c r="AL97" s="97">
        <v>1.3322402806</v>
      </c>
      <c r="AM97" s="97">
        <v>0.25932265989999997</v>
      </c>
      <c r="AN97" s="97">
        <v>0.91474511879999998</v>
      </c>
      <c r="AO97" s="97">
        <v>0.78353146880000002</v>
      </c>
      <c r="AP97" s="97">
        <v>1.0679323878</v>
      </c>
      <c r="AQ97" s="97">
        <v>7.2174863999999997E-3</v>
      </c>
      <c r="AR97" s="97">
        <v>1.2713652347</v>
      </c>
      <c r="AS97" s="97">
        <v>1.0670942257</v>
      </c>
      <c r="AT97" s="97">
        <v>1.5147392995</v>
      </c>
      <c r="AU97" s="95" t="s">
        <v>28</v>
      </c>
      <c r="AV97" s="95">
        <v>2</v>
      </c>
      <c r="AW97" s="95">
        <v>3</v>
      </c>
      <c r="AX97" s="95" t="s">
        <v>28</v>
      </c>
      <c r="AY97" s="95" t="s">
        <v>28</v>
      </c>
      <c r="AZ97" s="95" t="s">
        <v>28</v>
      </c>
      <c r="BA97" s="95" t="s">
        <v>28</v>
      </c>
      <c r="BB97" s="95" t="s">
        <v>28</v>
      </c>
      <c r="BC97" s="101" t="s">
        <v>434</v>
      </c>
      <c r="BD97" s="102">
        <v>211</v>
      </c>
      <c r="BE97" s="102">
        <v>308</v>
      </c>
      <c r="BF97" s="102">
        <v>334</v>
      </c>
    </row>
    <row r="98" spans="1:93" x14ac:dyDescent="0.3">
      <c r="A98" s="9"/>
      <c r="B98" t="s">
        <v>105</v>
      </c>
      <c r="C98" s="95">
        <v>838</v>
      </c>
      <c r="D98" s="108">
        <v>2242</v>
      </c>
      <c r="E98" s="109"/>
      <c r="F98" s="97"/>
      <c r="G98" s="97"/>
      <c r="H98" s="97">
        <v>0.38830489930000001</v>
      </c>
      <c r="I98" s="98">
        <v>37.377341659000002</v>
      </c>
      <c r="J98" s="97">
        <v>34.930446815000003</v>
      </c>
      <c r="K98" s="97">
        <v>39.995642682000003</v>
      </c>
      <c r="L98" s="97">
        <v>0.97033760889999998</v>
      </c>
      <c r="M98" s="97">
        <v>0.90617656830000004</v>
      </c>
      <c r="N98" s="97">
        <v>1.0390415157999999</v>
      </c>
      <c r="O98" s="108">
        <v>1210</v>
      </c>
      <c r="P98" s="108">
        <v>2985</v>
      </c>
      <c r="Q98" s="109"/>
      <c r="R98" s="97"/>
      <c r="S98" s="97"/>
      <c r="T98" s="97">
        <v>0.82231948779999997</v>
      </c>
      <c r="U98" s="98">
        <v>40.536013400000002</v>
      </c>
      <c r="V98" s="97">
        <v>38.315165958000001</v>
      </c>
      <c r="W98" s="97">
        <v>42.885586982</v>
      </c>
      <c r="X98" s="97">
        <v>1.0065515647000001</v>
      </c>
      <c r="Y98" s="97">
        <v>0.95078739639999998</v>
      </c>
      <c r="Z98" s="97">
        <v>1.0655863300999999</v>
      </c>
      <c r="AA98" s="108">
        <v>1512</v>
      </c>
      <c r="AB98" s="108">
        <v>3733</v>
      </c>
      <c r="AC98" s="109"/>
      <c r="AD98" s="97"/>
      <c r="AE98" s="97"/>
      <c r="AF98" s="97">
        <v>1.3640001800000001E-2</v>
      </c>
      <c r="AG98" s="98">
        <v>40.503616393999998</v>
      </c>
      <c r="AH98" s="97">
        <v>38.512637302000002</v>
      </c>
      <c r="AI98" s="97">
        <v>42.597522681999997</v>
      </c>
      <c r="AJ98" s="97">
        <v>1.0663681793999999</v>
      </c>
      <c r="AK98" s="97">
        <v>1.0132862628999999</v>
      </c>
      <c r="AL98" s="97">
        <v>1.1222308400000001</v>
      </c>
      <c r="AM98" s="97">
        <v>0.98346245919999997</v>
      </c>
      <c r="AN98" s="97">
        <v>0.99920078459999995</v>
      </c>
      <c r="AO98" s="97">
        <v>0.92644569880000005</v>
      </c>
      <c r="AP98" s="97">
        <v>1.0776694298</v>
      </c>
      <c r="AQ98" s="97">
        <v>7.1053094299999994E-2</v>
      </c>
      <c r="AR98" s="97">
        <v>1.0845076616</v>
      </c>
      <c r="AS98" s="97">
        <v>0.99306599520000005</v>
      </c>
      <c r="AT98" s="97">
        <v>1.1843692905000001</v>
      </c>
      <c r="AU98" s="95" t="s">
        <v>28</v>
      </c>
      <c r="AV98" s="95" t="s">
        <v>28</v>
      </c>
      <c r="AW98" s="95" t="s">
        <v>28</v>
      </c>
      <c r="AX98" s="95" t="s">
        <v>28</v>
      </c>
      <c r="AY98" s="95" t="s">
        <v>28</v>
      </c>
      <c r="AZ98" s="95" t="s">
        <v>28</v>
      </c>
      <c r="BA98" s="95" t="s">
        <v>28</v>
      </c>
      <c r="BB98" s="95" t="s">
        <v>28</v>
      </c>
      <c r="BC98" s="101" t="s">
        <v>28</v>
      </c>
      <c r="BD98" s="102">
        <v>838</v>
      </c>
      <c r="BE98" s="102">
        <v>1210</v>
      </c>
      <c r="BF98" s="102">
        <v>1512</v>
      </c>
    </row>
    <row r="99" spans="1:93" x14ac:dyDescent="0.3">
      <c r="A99" s="9"/>
      <c r="B99" t="s">
        <v>106</v>
      </c>
      <c r="C99" s="95">
        <v>1426</v>
      </c>
      <c r="D99" s="108">
        <v>3465</v>
      </c>
      <c r="E99" s="109"/>
      <c r="F99" s="97"/>
      <c r="G99" s="97"/>
      <c r="H99" s="97">
        <v>1.4092863400000001E-2</v>
      </c>
      <c r="I99" s="98">
        <v>41.154401153999999</v>
      </c>
      <c r="J99" s="97">
        <v>39.072870193999997</v>
      </c>
      <c r="K99" s="97">
        <v>43.346821618</v>
      </c>
      <c r="L99" s="97">
        <v>1.0683922781999999</v>
      </c>
      <c r="M99" s="97">
        <v>1.0134266750000001</v>
      </c>
      <c r="N99" s="97">
        <v>1.1263390714999999</v>
      </c>
      <c r="O99" s="108">
        <v>1736</v>
      </c>
      <c r="P99" s="108">
        <v>3992</v>
      </c>
      <c r="Q99" s="109"/>
      <c r="R99" s="97"/>
      <c r="S99" s="97"/>
      <c r="T99" s="97">
        <v>1.6441413999999999E-3</v>
      </c>
      <c r="U99" s="98">
        <v>43.486973947999999</v>
      </c>
      <c r="V99" s="97">
        <v>41.488687628999998</v>
      </c>
      <c r="W99" s="97">
        <v>45.581506941000001</v>
      </c>
      <c r="X99" s="97">
        <v>1.0798269983</v>
      </c>
      <c r="Y99" s="97">
        <v>1.0294076742</v>
      </c>
      <c r="Z99" s="97">
        <v>1.1327158087</v>
      </c>
      <c r="AA99" s="108">
        <v>1907</v>
      </c>
      <c r="AB99" s="108">
        <v>4676</v>
      </c>
      <c r="AC99" s="109"/>
      <c r="AD99" s="97"/>
      <c r="AE99" s="97"/>
      <c r="AF99" s="97">
        <v>2.2430835000000001E-3</v>
      </c>
      <c r="AG99" s="98">
        <v>40.782720273999999</v>
      </c>
      <c r="AH99" s="97">
        <v>38.992776571999997</v>
      </c>
      <c r="AI99" s="97">
        <v>42.654830437000001</v>
      </c>
      <c r="AJ99" s="97">
        <v>1.0737163503</v>
      </c>
      <c r="AK99" s="97">
        <v>1.0258375323</v>
      </c>
      <c r="AL99" s="97">
        <v>1.1238298118000001</v>
      </c>
      <c r="AM99" s="97">
        <v>5.2938477599999999E-2</v>
      </c>
      <c r="AN99" s="97">
        <v>0.9378146275</v>
      </c>
      <c r="AO99" s="97">
        <v>0.87878056319999998</v>
      </c>
      <c r="AP99" s="97">
        <v>1.0008144379999999</v>
      </c>
      <c r="AQ99" s="97">
        <v>0.1229340379</v>
      </c>
      <c r="AR99" s="97">
        <v>1.0566785745</v>
      </c>
      <c r="AS99" s="97">
        <v>0.98519349489999997</v>
      </c>
      <c r="AT99" s="97">
        <v>1.1333505709</v>
      </c>
      <c r="AU99" s="95" t="s">
        <v>28</v>
      </c>
      <c r="AV99" s="95">
        <v>2</v>
      </c>
      <c r="AW99" s="95">
        <v>3</v>
      </c>
      <c r="AX99" s="95" t="s">
        <v>28</v>
      </c>
      <c r="AY99" s="95" t="s">
        <v>28</v>
      </c>
      <c r="AZ99" s="95" t="s">
        <v>28</v>
      </c>
      <c r="BA99" s="95" t="s">
        <v>28</v>
      </c>
      <c r="BB99" s="95" t="s">
        <v>28</v>
      </c>
      <c r="BC99" s="101" t="s">
        <v>434</v>
      </c>
      <c r="BD99" s="102">
        <v>1426</v>
      </c>
      <c r="BE99" s="102">
        <v>1736</v>
      </c>
      <c r="BF99" s="102">
        <v>1907</v>
      </c>
    </row>
    <row r="100" spans="1:93" x14ac:dyDescent="0.3">
      <c r="A100" s="9"/>
      <c r="B100" t="s">
        <v>107</v>
      </c>
      <c r="C100" s="95">
        <v>491</v>
      </c>
      <c r="D100" s="108">
        <v>1464</v>
      </c>
      <c r="E100" s="109"/>
      <c r="F100" s="97"/>
      <c r="G100" s="97"/>
      <c r="H100" s="97">
        <v>2.2876969E-3</v>
      </c>
      <c r="I100" s="98">
        <v>33.538251365999997</v>
      </c>
      <c r="J100" s="97">
        <v>30.699141279999999</v>
      </c>
      <c r="K100" s="97">
        <v>36.639927301</v>
      </c>
      <c r="L100" s="97">
        <v>0.8706725837</v>
      </c>
      <c r="M100" s="97">
        <v>0.79653732340000005</v>
      </c>
      <c r="N100" s="97">
        <v>0.95170775529999996</v>
      </c>
      <c r="O100" s="108">
        <v>661</v>
      </c>
      <c r="P100" s="108">
        <v>1817</v>
      </c>
      <c r="Q100" s="109"/>
      <c r="R100" s="97"/>
      <c r="S100" s="97"/>
      <c r="T100" s="97">
        <v>9.3840424000000006E-3</v>
      </c>
      <c r="U100" s="98">
        <v>36.378646119999999</v>
      </c>
      <c r="V100" s="97">
        <v>33.708438069000003</v>
      </c>
      <c r="W100" s="97">
        <v>39.260374237000001</v>
      </c>
      <c r="X100" s="97">
        <v>0.90331979149999997</v>
      </c>
      <c r="Y100" s="97">
        <v>0.83661267210000001</v>
      </c>
      <c r="Z100" s="97">
        <v>0.97534578780000003</v>
      </c>
      <c r="AA100" s="108">
        <v>673</v>
      </c>
      <c r="AB100" s="108">
        <v>2118</v>
      </c>
      <c r="AC100" s="109"/>
      <c r="AD100" s="97"/>
      <c r="AE100" s="97"/>
      <c r="AF100" s="97">
        <v>4.1737842E-6</v>
      </c>
      <c r="AG100" s="98">
        <v>31.775259679000001</v>
      </c>
      <c r="AH100" s="97">
        <v>29.463049826999999</v>
      </c>
      <c r="AI100" s="97">
        <v>34.268927812999998</v>
      </c>
      <c r="AJ100" s="97">
        <v>0.83657038130000005</v>
      </c>
      <c r="AK100" s="97">
        <v>0.77535501630000003</v>
      </c>
      <c r="AL100" s="97">
        <v>0.90261878520000005</v>
      </c>
      <c r="AM100" s="97">
        <v>1.3487298999999999E-2</v>
      </c>
      <c r="AN100" s="97">
        <v>0.87345910490000001</v>
      </c>
      <c r="AO100" s="97">
        <v>0.78456713680000001</v>
      </c>
      <c r="AP100" s="97">
        <v>0.97242259099999995</v>
      </c>
      <c r="AQ100" s="97">
        <v>0.17240300280000001</v>
      </c>
      <c r="AR100" s="97">
        <v>1.0846912</v>
      </c>
      <c r="AS100" s="97">
        <v>0.96514678040000002</v>
      </c>
      <c r="AT100" s="97">
        <v>1.2190425573000001</v>
      </c>
      <c r="AU100" s="95">
        <v>1</v>
      </c>
      <c r="AV100" s="95" t="s">
        <v>28</v>
      </c>
      <c r="AW100" s="95">
        <v>3</v>
      </c>
      <c r="AX100" s="95" t="s">
        <v>28</v>
      </c>
      <c r="AY100" s="95" t="s">
        <v>28</v>
      </c>
      <c r="AZ100" s="95" t="s">
        <v>28</v>
      </c>
      <c r="BA100" s="95" t="s">
        <v>28</v>
      </c>
      <c r="BB100" s="95" t="s">
        <v>28</v>
      </c>
      <c r="BC100" s="101" t="s">
        <v>437</v>
      </c>
      <c r="BD100" s="102">
        <v>491</v>
      </c>
      <c r="BE100" s="102">
        <v>661</v>
      </c>
      <c r="BF100" s="102">
        <v>673</v>
      </c>
    </row>
    <row r="101" spans="1:93" x14ac:dyDescent="0.3">
      <c r="A101" s="9"/>
      <c r="B101" t="s">
        <v>150</v>
      </c>
      <c r="C101" s="95">
        <v>574</v>
      </c>
      <c r="D101" s="108">
        <v>1727</v>
      </c>
      <c r="E101" s="109"/>
      <c r="F101" s="97"/>
      <c r="G101" s="97"/>
      <c r="H101" s="97">
        <v>4.4940680000000002E-4</v>
      </c>
      <c r="I101" s="98">
        <v>33.236826866999998</v>
      </c>
      <c r="J101" s="97">
        <v>30.626057167999999</v>
      </c>
      <c r="K101" s="97">
        <v>36.070156015999999</v>
      </c>
      <c r="L101" s="97">
        <v>0.86284742780000001</v>
      </c>
      <c r="M101" s="97">
        <v>0.7946064222</v>
      </c>
      <c r="N101" s="97">
        <v>0.93694898869999999</v>
      </c>
      <c r="O101" s="108">
        <v>807</v>
      </c>
      <c r="P101" s="108">
        <v>2184</v>
      </c>
      <c r="Q101" s="109"/>
      <c r="R101" s="97"/>
      <c r="S101" s="97"/>
      <c r="T101" s="97">
        <v>1.52395594E-2</v>
      </c>
      <c r="U101" s="98">
        <v>36.950549451000001</v>
      </c>
      <c r="V101" s="97">
        <v>34.487140572000001</v>
      </c>
      <c r="W101" s="97">
        <v>39.589919084999998</v>
      </c>
      <c r="X101" s="97">
        <v>0.91752074880000001</v>
      </c>
      <c r="Y101" s="97">
        <v>0.85589641270000005</v>
      </c>
      <c r="Z101" s="97">
        <v>0.98358202220000002</v>
      </c>
      <c r="AA101" s="108">
        <v>1052</v>
      </c>
      <c r="AB101" s="108">
        <v>2915</v>
      </c>
      <c r="AC101" s="109"/>
      <c r="AD101" s="97"/>
      <c r="AE101" s="97"/>
      <c r="AF101" s="97">
        <v>0.1002210972</v>
      </c>
      <c r="AG101" s="98">
        <v>36.089193825000002</v>
      </c>
      <c r="AH101" s="97">
        <v>33.972969786</v>
      </c>
      <c r="AI101" s="97">
        <v>38.337240434000002</v>
      </c>
      <c r="AJ101" s="97">
        <v>0.95014646439999995</v>
      </c>
      <c r="AK101" s="97">
        <v>0.89394156550000003</v>
      </c>
      <c r="AL101" s="97">
        <v>1.009885141</v>
      </c>
      <c r="AM101" s="97">
        <v>0.61422240049999999</v>
      </c>
      <c r="AN101" s="97">
        <v>0.97668896299999997</v>
      </c>
      <c r="AO101" s="97">
        <v>0.89109643630000002</v>
      </c>
      <c r="AP101" s="97">
        <v>1.0705029126000001</v>
      </c>
      <c r="AQ101" s="97">
        <v>5.23903467E-2</v>
      </c>
      <c r="AR101" s="97">
        <v>1.1117351725</v>
      </c>
      <c r="AS101" s="97">
        <v>0.99890574919999997</v>
      </c>
      <c r="AT101" s="97">
        <v>1.2373090201000001</v>
      </c>
      <c r="AU101" s="95">
        <v>1</v>
      </c>
      <c r="AV101" s="95" t="s">
        <v>28</v>
      </c>
      <c r="AW101" s="95" t="s">
        <v>28</v>
      </c>
      <c r="AX101" s="95" t="s">
        <v>28</v>
      </c>
      <c r="AY101" s="95" t="s">
        <v>28</v>
      </c>
      <c r="AZ101" s="95" t="s">
        <v>28</v>
      </c>
      <c r="BA101" s="95" t="s">
        <v>28</v>
      </c>
      <c r="BB101" s="95" t="s">
        <v>28</v>
      </c>
      <c r="BC101" s="101">
        <v>-1</v>
      </c>
      <c r="BD101" s="102">
        <v>574</v>
      </c>
      <c r="BE101" s="102">
        <v>807</v>
      </c>
      <c r="BF101" s="102">
        <v>1052</v>
      </c>
    </row>
    <row r="102" spans="1:93" x14ac:dyDescent="0.3">
      <c r="A102" s="9"/>
      <c r="B102" t="s">
        <v>151</v>
      </c>
      <c r="C102" s="95">
        <v>520</v>
      </c>
      <c r="D102" s="108">
        <v>1518</v>
      </c>
      <c r="E102" s="109"/>
      <c r="F102" s="97"/>
      <c r="G102" s="97"/>
      <c r="H102" s="97">
        <v>7.8546481999999997E-3</v>
      </c>
      <c r="I102" s="98">
        <v>34.255599472999997</v>
      </c>
      <c r="J102" s="97">
        <v>31.434308791999999</v>
      </c>
      <c r="K102" s="97">
        <v>37.33010651</v>
      </c>
      <c r="L102" s="97">
        <v>0.88929535940000004</v>
      </c>
      <c r="M102" s="97">
        <v>0.81559965599999995</v>
      </c>
      <c r="N102" s="97">
        <v>0.96965003650000003</v>
      </c>
      <c r="O102" s="108">
        <v>623</v>
      </c>
      <c r="P102" s="108">
        <v>1882</v>
      </c>
      <c r="Q102" s="109"/>
      <c r="R102" s="97"/>
      <c r="S102" s="97"/>
      <c r="T102" s="97">
        <v>1.1501534999999999E-6</v>
      </c>
      <c r="U102" s="98">
        <v>33.103081828000001</v>
      </c>
      <c r="V102" s="97">
        <v>30.603123707999998</v>
      </c>
      <c r="W102" s="97">
        <v>35.807260624000001</v>
      </c>
      <c r="X102" s="97">
        <v>0.82198410789999998</v>
      </c>
      <c r="Y102" s="97">
        <v>0.75955221100000003</v>
      </c>
      <c r="Z102" s="97">
        <v>0.88954763589999997</v>
      </c>
      <c r="AA102" s="108">
        <v>793</v>
      </c>
      <c r="AB102" s="108">
        <v>2431</v>
      </c>
      <c r="AC102" s="109"/>
      <c r="AD102" s="97"/>
      <c r="AE102" s="97"/>
      <c r="AF102" s="97">
        <v>2.07365E-5</v>
      </c>
      <c r="AG102" s="98">
        <v>32.620320855999999</v>
      </c>
      <c r="AH102" s="97">
        <v>30.427142987</v>
      </c>
      <c r="AI102" s="97">
        <v>34.971582220999998</v>
      </c>
      <c r="AJ102" s="97">
        <v>0.85881892179999997</v>
      </c>
      <c r="AK102" s="97">
        <v>0.8006964392</v>
      </c>
      <c r="AL102" s="97">
        <v>0.9211605102</v>
      </c>
      <c r="AM102" s="97">
        <v>0.78377005600000005</v>
      </c>
      <c r="AN102" s="97">
        <v>0.98541643420000002</v>
      </c>
      <c r="AO102" s="97">
        <v>0.88725680910000004</v>
      </c>
      <c r="AP102" s="97">
        <v>1.0944357246</v>
      </c>
      <c r="AQ102" s="97">
        <v>0.5645017806</v>
      </c>
      <c r="AR102" s="97">
        <v>0.96635535029999997</v>
      </c>
      <c r="AS102" s="97">
        <v>0.86015463619999999</v>
      </c>
      <c r="AT102" s="97">
        <v>1.0856683481</v>
      </c>
      <c r="AU102" s="95" t="s">
        <v>28</v>
      </c>
      <c r="AV102" s="95">
        <v>2</v>
      </c>
      <c r="AW102" s="95">
        <v>3</v>
      </c>
      <c r="AX102" s="95" t="s">
        <v>28</v>
      </c>
      <c r="AY102" s="95" t="s">
        <v>28</v>
      </c>
      <c r="AZ102" s="95" t="s">
        <v>28</v>
      </c>
      <c r="BA102" s="95" t="s">
        <v>28</v>
      </c>
      <c r="BB102" s="95" t="s">
        <v>28</v>
      </c>
      <c r="BC102" s="101" t="s">
        <v>434</v>
      </c>
      <c r="BD102" s="102">
        <v>520</v>
      </c>
      <c r="BE102" s="102">
        <v>623</v>
      </c>
      <c r="BF102" s="102">
        <v>793</v>
      </c>
    </row>
    <row r="103" spans="1:93" x14ac:dyDescent="0.3">
      <c r="A103" s="9"/>
      <c r="B103" t="s">
        <v>108</v>
      </c>
      <c r="C103" s="95">
        <v>1182</v>
      </c>
      <c r="D103" s="108">
        <v>2802</v>
      </c>
      <c r="E103" s="109"/>
      <c r="F103" s="97"/>
      <c r="G103" s="97"/>
      <c r="H103" s="97">
        <v>2.0768121E-3</v>
      </c>
      <c r="I103" s="98">
        <v>42.184154176</v>
      </c>
      <c r="J103" s="97">
        <v>39.846564524999998</v>
      </c>
      <c r="K103" s="97">
        <v>44.658877992000001</v>
      </c>
      <c r="L103" s="97">
        <v>1.0951252678000001</v>
      </c>
      <c r="M103" s="97">
        <v>1.0335772913000001</v>
      </c>
      <c r="N103" s="97">
        <v>1.160338334</v>
      </c>
      <c r="O103" s="108">
        <v>1479</v>
      </c>
      <c r="P103" s="108">
        <v>3520</v>
      </c>
      <c r="Q103" s="109"/>
      <c r="R103" s="97"/>
      <c r="S103" s="97"/>
      <c r="T103" s="97">
        <v>0.10772017540000001</v>
      </c>
      <c r="U103" s="98">
        <v>42.017045455000002</v>
      </c>
      <c r="V103" s="97">
        <v>39.929337195999999</v>
      </c>
      <c r="W103" s="97">
        <v>44.213909688999998</v>
      </c>
      <c r="X103" s="97">
        <v>1.043327138</v>
      </c>
      <c r="Y103" s="97">
        <v>0.99077581319999997</v>
      </c>
      <c r="Z103" s="97">
        <v>1.0986658156</v>
      </c>
      <c r="AA103" s="108">
        <v>1528</v>
      </c>
      <c r="AB103" s="108">
        <v>3895</v>
      </c>
      <c r="AC103" s="109"/>
      <c r="AD103" s="97"/>
      <c r="AE103" s="97"/>
      <c r="AF103" s="97">
        <v>0.21262936169999999</v>
      </c>
      <c r="AG103" s="98">
        <v>39.229781772000003</v>
      </c>
      <c r="AH103" s="97">
        <v>37.311289811999998</v>
      </c>
      <c r="AI103" s="97">
        <v>41.246919781999999</v>
      </c>
      <c r="AJ103" s="97">
        <v>1.0328310084000001</v>
      </c>
      <c r="AK103" s="97">
        <v>0.98167487519999996</v>
      </c>
      <c r="AL103" s="97">
        <v>1.0866529427</v>
      </c>
      <c r="AM103" s="97">
        <v>5.9876307199999999E-2</v>
      </c>
      <c r="AN103" s="97">
        <v>0.93366350129999998</v>
      </c>
      <c r="AO103" s="97">
        <v>0.86924253910000004</v>
      </c>
      <c r="AP103" s="97">
        <v>1.0028588045</v>
      </c>
      <c r="AQ103" s="97">
        <v>0.91896490040000001</v>
      </c>
      <c r="AR103" s="97">
        <v>0.99603859019999996</v>
      </c>
      <c r="AS103" s="97">
        <v>0.92271310669999995</v>
      </c>
      <c r="AT103" s="97">
        <v>1.0751910491000001</v>
      </c>
      <c r="AU103" s="95">
        <v>1</v>
      </c>
      <c r="AV103" s="95" t="s">
        <v>28</v>
      </c>
      <c r="AW103" s="95" t="s">
        <v>28</v>
      </c>
      <c r="AX103" s="95" t="s">
        <v>28</v>
      </c>
      <c r="AY103" s="95" t="s">
        <v>28</v>
      </c>
      <c r="AZ103" s="95" t="s">
        <v>28</v>
      </c>
      <c r="BA103" s="95" t="s">
        <v>28</v>
      </c>
      <c r="BB103" s="95" t="s">
        <v>28</v>
      </c>
      <c r="BC103" s="101">
        <v>-1</v>
      </c>
      <c r="BD103" s="102">
        <v>1182</v>
      </c>
      <c r="BE103" s="102">
        <v>1479</v>
      </c>
      <c r="BF103" s="102">
        <v>1528</v>
      </c>
    </row>
    <row r="104" spans="1:93" x14ac:dyDescent="0.3">
      <c r="A104" s="9"/>
      <c r="B104" t="s">
        <v>109</v>
      </c>
      <c r="C104" s="95">
        <v>826</v>
      </c>
      <c r="D104" s="108">
        <v>2169</v>
      </c>
      <c r="E104" s="109"/>
      <c r="F104" s="97"/>
      <c r="G104" s="97"/>
      <c r="H104" s="97">
        <v>0.74500150710000002</v>
      </c>
      <c r="I104" s="98">
        <v>38.082065468000003</v>
      </c>
      <c r="J104" s="97">
        <v>35.571600465000003</v>
      </c>
      <c r="K104" s="97">
        <v>40.769706489000001</v>
      </c>
      <c r="L104" s="97">
        <v>0.98863265030000003</v>
      </c>
      <c r="M104" s="97">
        <v>0.92281419779999996</v>
      </c>
      <c r="N104" s="97">
        <v>1.0591455133000001</v>
      </c>
      <c r="O104" s="108">
        <v>1035</v>
      </c>
      <c r="P104" s="108">
        <v>2619</v>
      </c>
      <c r="Q104" s="109"/>
      <c r="R104" s="97"/>
      <c r="S104" s="97"/>
      <c r="T104" s="97">
        <v>0.54750296210000005</v>
      </c>
      <c r="U104" s="98">
        <v>39.518900344000002</v>
      </c>
      <c r="V104" s="97">
        <v>37.183180397999998</v>
      </c>
      <c r="W104" s="97">
        <v>42.001342209999997</v>
      </c>
      <c r="X104" s="97">
        <v>0.98129558480000001</v>
      </c>
      <c r="Y104" s="97">
        <v>0.9227418825</v>
      </c>
      <c r="Z104" s="97">
        <v>1.0435648832</v>
      </c>
      <c r="AA104" s="108">
        <v>1155</v>
      </c>
      <c r="AB104" s="108">
        <v>3224</v>
      </c>
      <c r="AC104" s="109"/>
      <c r="AD104" s="97"/>
      <c r="AE104" s="97"/>
      <c r="AF104" s="97">
        <v>4.9061175499999998E-2</v>
      </c>
      <c r="AG104" s="98">
        <v>35.825062035000002</v>
      </c>
      <c r="AH104" s="97">
        <v>33.817443734999998</v>
      </c>
      <c r="AI104" s="97">
        <v>37.951865310999999</v>
      </c>
      <c r="AJ104" s="97">
        <v>0.9431924746</v>
      </c>
      <c r="AK104" s="97">
        <v>0.88982609189999995</v>
      </c>
      <c r="AL104" s="97">
        <v>0.99975944989999999</v>
      </c>
      <c r="AM104" s="97">
        <v>2.1865399300000001E-2</v>
      </c>
      <c r="AN104" s="97">
        <v>0.90652983060000003</v>
      </c>
      <c r="AO104" s="97">
        <v>0.83358374530000001</v>
      </c>
      <c r="AP104" s="97">
        <v>0.98585935540000003</v>
      </c>
      <c r="AQ104" s="97">
        <v>0.42731689090000002</v>
      </c>
      <c r="AR104" s="97">
        <v>1.0377299618</v>
      </c>
      <c r="AS104" s="97">
        <v>0.94704408350000002</v>
      </c>
      <c r="AT104" s="97">
        <v>1.1370996266</v>
      </c>
      <c r="AU104" s="95" t="s">
        <v>28</v>
      </c>
      <c r="AV104" s="95" t="s">
        <v>28</v>
      </c>
      <c r="AW104" s="95" t="s">
        <v>28</v>
      </c>
      <c r="AX104" s="95" t="s">
        <v>28</v>
      </c>
      <c r="AY104" s="95" t="s">
        <v>28</v>
      </c>
      <c r="AZ104" s="95" t="s">
        <v>28</v>
      </c>
      <c r="BA104" s="95" t="s">
        <v>28</v>
      </c>
      <c r="BB104" s="95" t="s">
        <v>28</v>
      </c>
      <c r="BC104" s="101" t="s">
        <v>28</v>
      </c>
      <c r="BD104" s="102">
        <v>826</v>
      </c>
      <c r="BE104" s="102">
        <v>1035</v>
      </c>
      <c r="BF104" s="102">
        <v>1155</v>
      </c>
    </row>
    <row r="105" spans="1:93" x14ac:dyDescent="0.3">
      <c r="A105" s="9"/>
      <c r="B105" s="3" t="s">
        <v>165</v>
      </c>
      <c r="C105" s="105">
        <v>34</v>
      </c>
      <c r="D105" s="106">
        <v>112</v>
      </c>
      <c r="E105" s="104"/>
      <c r="F105" s="103"/>
      <c r="G105" s="103"/>
      <c r="H105" s="103">
        <v>0.16513155400000001</v>
      </c>
      <c r="I105" s="107">
        <v>30.357142856999999</v>
      </c>
      <c r="J105" s="103">
        <v>21.691072904999999</v>
      </c>
      <c r="K105" s="103">
        <v>42.485502054000001</v>
      </c>
      <c r="L105" s="103">
        <v>0.7880891498</v>
      </c>
      <c r="M105" s="103">
        <v>0.56303266439999999</v>
      </c>
      <c r="N105" s="103">
        <v>1.1031056409</v>
      </c>
      <c r="O105" s="106">
        <v>26</v>
      </c>
      <c r="P105" s="106">
        <v>112</v>
      </c>
      <c r="Q105" s="104"/>
      <c r="R105" s="103"/>
      <c r="S105" s="103"/>
      <c r="T105" s="103">
        <v>4.9801823000000002E-3</v>
      </c>
      <c r="U105" s="107">
        <v>23.214285713999999</v>
      </c>
      <c r="V105" s="103">
        <v>15.805963271</v>
      </c>
      <c r="W105" s="103">
        <v>34.094920504000001</v>
      </c>
      <c r="X105" s="103">
        <v>0.57643496849999998</v>
      </c>
      <c r="Y105" s="103">
        <v>0.3924409774</v>
      </c>
      <c r="Z105" s="103">
        <v>0.84669362290000005</v>
      </c>
      <c r="AA105" s="106">
        <v>34</v>
      </c>
      <c r="AB105" s="106">
        <v>123</v>
      </c>
      <c r="AC105" s="104"/>
      <c r="AD105" s="103"/>
      <c r="AE105" s="103"/>
      <c r="AF105" s="103">
        <v>6.3961000300000001E-2</v>
      </c>
      <c r="AG105" s="107">
        <v>27.642276422999998</v>
      </c>
      <c r="AH105" s="103">
        <v>19.751220856</v>
      </c>
      <c r="AI105" s="103">
        <v>38.685985610000003</v>
      </c>
      <c r="AJ105" s="103">
        <v>0.72775832399999996</v>
      </c>
      <c r="AK105" s="103">
        <v>0.51995336209999998</v>
      </c>
      <c r="AL105" s="103">
        <v>1.0186147773000001</v>
      </c>
      <c r="AM105" s="103">
        <v>0.50279241880000003</v>
      </c>
      <c r="AN105" s="103">
        <v>1.1907442151000001</v>
      </c>
      <c r="AO105" s="103">
        <v>0.71459365100000005</v>
      </c>
      <c r="AP105" s="103">
        <v>1.9841651040999999</v>
      </c>
      <c r="AQ105" s="103">
        <v>0.30314844099999999</v>
      </c>
      <c r="AR105" s="103">
        <v>0.76470588240000004</v>
      </c>
      <c r="AS105" s="103">
        <v>0.45891801230000001</v>
      </c>
      <c r="AT105" s="103">
        <v>1.2742474053999999</v>
      </c>
      <c r="AU105" s="105" t="s">
        <v>28</v>
      </c>
      <c r="AV105" s="105">
        <v>2</v>
      </c>
      <c r="AW105" s="105" t="s">
        <v>28</v>
      </c>
      <c r="AX105" s="105" t="s">
        <v>28</v>
      </c>
      <c r="AY105" s="105" t="s">
        <v>28</v>
      </c>
      <c r="AZ105" s="105" t="s">
        <v>28</v>
      </c>
      <c r="BA105" s="105" t="s">
        <v>28</v>
      </c>
      <c r="BB105" s="105" t="s">
        <v>28</v>
      </c>
      <c r="BC105" s="99">
        <v>-2</v>
      </c>
      <c r="BD105" s="100">
        <v>34</v>
      </c>
      <c r="BE105" s="100">
        <v>26</v>
      </c>
      <c r="BF105" s="100">
        <v>34</v>
      </c>
      <c r="CO105" s="4"/>
    </row>
    <row r="106" spans="1:93" x14ac:dyDescent="0.3">
      <c r="A106" s="9"/>
      <c r="B106" t="s">
        <v>113</v>
      </c>
      <c r="C106" s="95">
        <v>932</v>
      </c>
      <c r="D106" s="108">
        <v>3020</v>
      </c>
      <c r="E106" s="109"/>
      <c r="F106" s="97"/>
      <c r="G106" s="97"/>
      <c r="H106" s="97">
        <v>2.225333E-11</v>
      </c>
      <c r="I106" s="98">
        <v>30.860927151999999</v>
      </c>
      <c r="J106" s="97">
        <v>28.941893147999998</v>
      </c>
      <c r="K106" s="97">
        <v>32.907205476000001</v>
      </c>
      <c r="L106" s="97">
        <v>0.80116768419999995</v>
      </c>
      <c r="M106" s="97">
        <v>0.75079109929999999</v>
      </c>
      <c r="N106" s="97">
        <v>0.85492443760000003</v>
      </c>
      <c r="O106" s="108">
        <v>1301</v>
      </c>
      <c r="P106" s="108">
        <v>3853</v>
      </c>
      <c r="Q106" s="109"/>
      <c r="R106" s="97"/>
      <c r="S106" s="97"/>
      <c r="T106" s="97">
        <v>3.4312330000000002E-10</v>
      </c>
      <c r="U106" s="98">
        <v>33.765896703999999</v>
      </c>
      <c r="V106" s="97">
        <v>31.980060366</v>
      </c>
      <c r="W106" s="97">
        <v>35.651458038999998</v>
      </c>
      <c r="X106" s="97">
        <v>0.83844249370000001</v>
      </c>
      <c r="Y106" s="97">
        <v>0.79356350539999998</v>
      </c>
      <c r="Z106" s="97">
        <v>0.88585955689999996</v>
      </c>
      <c r="AA106" s="108">
        <v>1513</v>
      </c>
      <c r="AB106" s="108">
        <v>4476</v>
      </c>
      <c r="AC106" s="109"/>
      <c r="AD106" s="97"/>
      <c r="AE106" s="97"/>
      <c r="AF106" s="97">
        <v>7.5657438999999998E-6</v>
      </c>
      <c r="AG106" s="98">
        <v>33.802502234000002</v>
      </c>
      <c r="AH106" s="97">
        <v>32.141455823000001</v>
      </c>
      <c r="AI106" s="97">
        <v>35.549390281999997</v>
      </c>
      <c r="AJ106" s="97">
        <v>0.88994307110000004</v>
      </c>
      <c r="AK106" s="97">
        <v>0.84565719130000006</v>
      </c>
      <c r="AL106" s="97">
        <v>0.9365481403</v>
      </c>
      <c r="AM106" s="97">
        <v>0.97713823259999999</v>
      </c>
      <c r="AN106" s="97">
        <v>1.0010840977</v>
      </c>
      <c r="AO106" s="97">
        <v>0.92958013760000002</v>
      </c>
      <c r="AP106" s="97">
        <v>1.0780881927999999</v>
      </c>
      <c r="AQ106" s="97">
        <v>3.6055445899999997E-2</v>
      </c>
      <c r="AR106" s="97">
        <v>1.0941309876</v>
      </c>
      <c r="AS106" s="97">
        <v>1.0058679245</v>
      </c>
      <c r="AT106" s="97">
        <v>1.1901389725</v>
      </c>
      <c r="AU106" s="95">
        <v>1</v>
      </c>
      <c r="AV106" s="95">
        <v>2</v>
      </c>
      <c r="AW106" s="95">
        <v>3</v>
      </c>
      <c r="AX106" s="95" t="s">
        <v>28</v>
      </c>
      <c r="AY106" s="95" t="s">
        <v>28</v>
      </c>
      <c r="AZ106" s="95" t="s">
        <v>28</v>
      </c>
      <c r="BA106" s="95" t="s">
        <v>28</v>
      </c>
      <c r="BB106" s="95" t="s">
        <v>28</v>
      </c>
      <c r="BC106" s="101" t="s">
        <v>229</v>
      </c>
      <c r="BD106" s="102">
        <v>932</v>
      </c>
      <c r="BE106" s="102">
        <v>1301</v>
      </c>
      <c r="BF106" s="102">
        <v>1513</v>
      </c>
    </row>
    <row r="107" spans="1:93" x14ac:dyDescent="0.3">
      <c r="A107" s="9"/>
      <c r="B107" t="s">
        <v>114</v>
      </c>
      <c r="C107" s="95">
        <v>902</v>
      </c>
      <c r="D107" s="108">
        <v>3331</v>
      </c>
      <c r="E107" s="109"/>
      <c r="F107" s="97"/>
      <c r="G107" s="97"/>
      <c r="H107" s="97">
        <v>1.222049E-25</v>
      </c>
      <c r="I107" s="98">
        <v>27.078955269000001</v>
      </c>
      <c r="J107" s="97">
        <v>25.368219898</v>
      </c>
      <c r="K107" s="97">
        <v>28.905056065</v>
      </c>
      <c r="L107" s="97">
        <v>0.70298548640000003</v>
      </c>
      <c r="M107" s="97">
        <v>0.65809311029999995</v>
      </c>
      <c r="N107" s="97">
        <v>0.75094023379999997</v>
      </c>
      <c r="O107" s="108">
        <v>1195</v>
      </c>
      <c r="P107" s="108">
        <v>4095</v>
      </c>
      <c r="Q107" s="109"/>
      <c r="R107" s="97"/>
      <c r="S107" s="97"/>
      <c r="T107" s="97">
        <v>3.4375410000000001E-28</v>
      </c>
      <c r="U107" s="98">
        <v>29.181929182000001</v>
      </c>
      <c r="V107" s="97">
        <v>27.573416112</v>
      </c>
      <c r="W107" s="97">
        <v>30.884275902999999</v>
      </c>
      <c r="X107" s="97">
        <v>0.72461779079999999</v>
      </c>
      <c r="Y107" s="97">
        <v>0.68423457430000001</v>
      </c>
      <c r="Z107" s="97">
        <v>0.76738440659999996</v>
      </c>
      <c r="AA107" s="108">
        <v>1197</v>
      </c>
      <c r="AB107" s="108">
        <v>4344</v>
      </c>
      <c r="AC107" s="109"/>
      <c r="AD107" s="97"/>
      <c r="AE107" s="97"/>
      <c r="AF107" s="97">
        <v>4.2436370000000001E-28</v>
      </c>
      <c r="AG107" s="98">
        <v>27.555248619</v>
      </c>
      <c r="AH107" s="97">
        <v>26.037632261999999</v>
      </c>
      <c r="AI107" s="97">
        <v>29.161320001</v>
      </c>
      <c r="AJ107" s="97">
        <v>0.72546707970000002</v>
      </c>
      <c r="AK107" s="97">
        <v>0.6851117364</v>
      </c>
      <c r="AL107" s="97">
        <v>0.76819948589999998</v>
      </c>
      <c r="AM107" s="97">
        <v>0.16073597110000001</v>
      </c>
      <c r="AN107" s="97">
        <v>0.94425726440000002</v>
      </c>
      <c r="AO107" s="97">
        <v>0.87152952189999999</v>
      </c>
      <c r="AP107" s="97">
        <v>1.0230540204</v>
      </c>
      <c r="AQ107" s="97">
        <v>8.9943671700000005E-2</v>
      </c>
      <c r="AR107" s="97">
        <v>1.0776608216000001</v>
      </c>
      <c r="AS107" s="97">
        <v>0.98841143490000005</v>
      </c>
      <c r="AT107" s="97">
        <v>1.1749690517</v>
      </c>
      <c r="AU107" s="95">
        <v>1</v>
      </c>
      <c r="AV107" s="95">
        <v>2</v>
      </c>
      <c r="AW107" s="95">
        <v>3</v>
      </c>
      <c r="AX107" s="95" t="s">
        <v>28</v>
      </c>
      <c r="AY107" s="95" t="s">
        <v>28</v>
      </c>
      <c r="AZ107" s="95" t="s">
        <v>28</v>
      </c>
      <c r="BA107" s="95" t="s">
        <v>28</v>
      </c>
      <c r="BB107" s="95" t="s">
        <v>28</v>
      </c>
      <c r="BC107" s="101" t="s">
        <v>229</v>
      </c>
      <c r="BD107" s="102">
        <v>902</v>
      </c>
      <c r="BE107" s="102">
        <v>1195</v>
      </c>
      <c r="BF107" s="102">
        <v>1197</v>
      </c>
    </row>
    <row r="108" spans="1:93" x14ac:dyDescent="0.3">
      <c r="A108" s="9"/>
      <c r="B108" t="s">
        <v>115</v>
      </c>
      <c r="C108" s="95">
        <v>788</v>
      </c>
      <c r="D108" s="108">
        <v>2568</v>
      </c>
      <c r="E108" s="109"/>
      <c r="F108" s="97"/>
      <c r="G108" s="97"/>
      <c r="H108" s="97">
        <v>2.5934000000000001E-10</v>
      </c>
      <c r="I108" s="98">
        <v>30.685358255000001</v>
      </c>
      <c r="J108" s="97">
        <v>28.615965177</v>
      </c>
      <c r="K108" s="97">
        <v>32.904401632000003</v>
      </c>
      <c r="L108" s="97">
        <v>0.79660981320000002</v>
      </c>
      <c r="M108" s="97">
        <v>0.74237998910000003</v>
      </c>
      <c r="N108" s="97">
        <v>0.85480105039999998</v>
      </c>
      <c r="O108" s="108">
        <v>1141</v>
      </c>
      <c r="P108" s="108">
        <v>3384</v>
      </c>
      <c r="Q108" s="109"/>
      <c r="R108" s="97"/>
      <c r="S108" s="97"/>
      <c r="T108" s="97">
        <v>2.9209290999999999E-9</v>
      </c>
      <c r="U108" s="98">
        <v>33.717494090000002</v>
      </c>
      <c r="V108" s="97">
        <v>31.816758098000001</v>
      </c>
      <c r="W108" s="97">
        <v>35.731780221000001</v>
      </c>
      <c r="X108" s="97">
        <v>0.83724060629999997</v>
      </c>
      <c r="Y108" s="97">
        <v>0.78954467500000003</v>
      </c>
      <c r="Z108" s="97">
        <v>0.88781782080000005</v>
      </c>
      <c r="AA108" s="108">
        <v>1299</v>
      </c>
      <c r="AB108" s="108">
        <v>4192</v>
      </c>
      <c r="AC108" s="109"/>
      <c r="AD108" s="97"/>
      <c r="AE108" s="97"/>
      <c r="AF108" s="97">
        <v>4.0153080000000001E-13</v>
      </c>
      <c r="AG108" s="98">
        <v>30.987595420000002</v>
      </c>
      <c r="AH108" s="97">
        <v>29.347472793000001</v>
      </c>
      <c r="AI108" s="97">
        <v>32.719378485999997</v>
      </c>
      <c r="AJ108" s="97">
        <v>0.81583297129999999</v>
      </c>
      <c r="AK108" s="97">
        <v>0.77218287060000002</v>
      </c>
      <c r="AL108" s="97">
        <v>0.86195053320000004</v>
      </c>
      <c r="AM108" s="97">
        <v>3.7444274100000001E-2</v>
      </c>
      <c r="AN108" s="97">
        <v>0.91903613409999996</v>
      </c>
      <c r="AO108" s="97">
        <v>0.8487816077</v>
      </c>
      <c r="AP108" s="97">
        <v>0.99510569989999997</v>
      </c>
      <c r="AQ108" s="97">
        <v>4.1912126399999999E-2</v>
      </c>
      <c r="AR108" s="97">
        <v>1.0988137668</v>
      </c>
      <c r="AS108" s="97">
        <v>1.0034533707</v>
      </c>
      <c r="AT108" s="97">
        <v>1.2032364725</v>
      </c>
      <c r="AU108" s="95">
        <v>1</v>
      </c>
      <c r="AV108" s="95">
        <v>2</v>
      </c>
      <c r="AW108" s="95">
        <v>3</v>
      </c>
      <c r="AX108" s="95" t="s">
        <v>28</v>
      </c>
      <c r="AY108" s="95" t="s">
        <v>28</v>
      </c>
      <c r="AZ108" s="95" t="s">
        <v>28</v>
      </c>
      <c r="BA108" s="95" t="s">
        <v>28</v>
      </c>
      <c r="BB108" s="95" t="s">
        <v>28</v>
      </c>
      <c r="BC108" s="101" t="s">
        <v>229</v>
      </c>
      <c r="BD108" s="102">
        <v>788</v>
      </c>
      <c r="BE108" s="102">
        <v>1141</v>
      </c>
      <c r="BF108" s="102">
        <v>1299</v>
      </c>
    </row>
    <row r="109" spans="1:93" x14ac:dyDescent="0.3">
      <c r="A109" s="9"/>
      <c r="B109" t="s">
        <v>116</v>
      </c>
      <c r="C109" s="95">
        <v>384</v>
      </c>
      <c r="D109" s="108">
        <v>1645</v>
      </c>
      <c r="E109" s="109"/>
      <c r="F109" s="97"/>
      <c r="G109" s="97"/>
      <c r="H109" s="97">
        <v>1.542999E-22</v>
      </c>
      <c r="I109" s="98">
        <v>23.343465045999999</v>
      </c>
      <c r="J109" s="97">
        <v>21.121639467000001</v>
      </c>
      <c r="K109" s="97">
        <v>25.799008698000002</v>
      </c>
      <c r="L109" s="97">
        <v>0.60600997960000003</v>
      </c>
      <c r="M109" s="97">
        <v>0.54806808910000004</v>
      </c>
      <c r="N109" s="97">
        <v>0.67007750070000005</v>
      </c>
      <c r="O109" s="108">
        <v>574</v>
      </c>
      <c r="P109" s="108">
        <v>2089</v>
      </c>
      <c r="Q109" s="109"/>
      <c r="R109" s="97"/>
      <c r="S109" s="97"/>
      <c r="T109" s="97">
        <v>8.2915660000000002E-20</v>
      </c>
      <c r="U109" s="98">
        <v>27.477261848000001</v>
      </c>
      <c r="V109" s="97">
        <v>25.318908918000002</v>
      </c>
      <c r="W109" s="97">
        <v>29.8196072</v>
      </c>
      <c r="X109" s="97">
        <v>0.68228911989999996</v>
      </c>
      <c r="Y109" s="97">
        <v>0.62841271939999999</v>
      </c>
      <c r="Z109" s="97">
        <v>0.74078456520000002</v>
      </c>
      <c r="AA109" s="108">
        <v>616</v>
      </c>
      <c r="AB109" s="108">
        <v>2250</v>
      </c>
      <c r="AC109" s="109"/>
      <c r="AD109" s="97"/>
      <c r="AE109" s="97"/>
      <c r="AF109" s="97">
        <v>6.3234539999999995E-16</v>
      </c>
      <c r="AG109" s="98">
        <v>27.377777777999999</v>
      </c>
      <c r="AH109" s="97">
        <v>25.298938921000001</v>
      </c>
      <c r="AI109" s="97">
        <v>29.627436882000001</v>
      </c>
      <c r="AJ109" s="97">
        <v>0.7207946757</v>
      </c>
      <c r="AK109" s="97">
        <v>0.66578408170000003</v>
      </c>
      <c r="AL109" s="97">
        <v>0.78035053529999998</v>
      </c>
      <c r="AM109" s="97">
        <v>0.95014628950000002</v>
      </c>
      <c r="AN109" s="97">
        <v>0.99637940380000001</v>
      </c>
      <c r="AO109" s="97">
        <v>0.88929075150000003</v>
      </c>
      <c r="AP109" s="97">
        <v>1.116363703</v>
      </c>
      <c r="AQ109" s="97">
        <v>1.3395531800000001E-2</v>
      </c>
      <c r="AR109" s="97">
        <v>1.1770858265999999</v>
      </c>
      <c r="AS109" s="97">
        <v>1.0344064974</v>
      </c>
      <c r="AT109" s="97">
        <v>1.3394454177999999</v>
      </c>
      <c r="AU109" s="95">
        <v>1</v>
      </c>
      <c r="AV109" s="95">
        <v>2</v>
      </c>
      <c r="AW109" s="95">
        <v>3</v>
      </c>
      <c r="AX109" s="95" t="s">
        <v>28</v>
      </c>
      <c r="AY109" s="95" t="s">
        <v>28</v>
      </c>
      <c r="AZ109" s="95" t="s">
        <v>28</v>
      </c>
      <c r="BA109" s="95" t="s">
        <v>28</v>
      </c>
      <c r="BB109" s="95" t="s">
        <v>28</v>
      </c>
      <c r="BC109" s="101" t="s">
        <v>229</v>
      </c>
      <c r="BD109" s="102">
        <v>384</v>
      </c>
      <c r="BE109" s="102">
        <v>574</v>
      </c>
      <c r="BF109" s="102">
        <v>616</v>
      </c>
      <c r="CO109" s="4"/>
    </row>
    <row r="110" spans="1:93" s="3" customFormat="1" x14ac:dyDescent="0.3">
      <c r="A110" s="9" t="s">
        <v>231</v>
      </c>
      <c r="B110" s="3" t="s">
        <v>198</v>
      </c>
      <c r="C110" s="105">
        <v>1361</v>
      </c>
      <c r="D110" s="106">
        <v>3476</v>
      </c>
      <c r="E110" s="104"/>
      <c r="F110" s="103"/>
      <c r="G110" s="103"/>
      <c r="H110" s="103">
        <v>0.55349349960000005</v>
      </c>
      <c r="I110" s="107">
        <v>39.154200230000001</v>
      </c>
      <c r="J110" s="103">
        <v>37.128328336000003</v>
      </c>
      <c r="K110" s="103">
        <v>41.290611896000001</v>
      </c>
      <c r="L110" s="103">
        <v>1.0164658946</v>
      </c>
      <c r="M110" s="103">
        <v>0.96301138850000001</v>
      </c>
      <c r="N110" s="103">
        <v>1.0728875351</v>
      </c>
      <c r="O110" s="106">
        <v>1889</v>
      </c>
      <c r="P110" s="106">
        <v>4654</v>
      </c>
      <c r="Q110" s="104"/>
      <c r="R110" s="103"/>
      <c r="S110" s="103"/>
      <c r="T110" s="103">
        <v>0.73814160279999996</v>
      </c>
      <c r="U110" s="107">
        <v>40.588740868000002</v>
      </c>
      <c r="V110" s="103">
        <v>38.799032986</v>
      </c>
      <c r="W110" s="103">
        <v>42.461003753999996</v>
      </c>
      <c r="X110" s="103">
        <v>1.0078608428</v>
      </c>
      <c r="Y110" s="103">
        <v>0.96264089549999998</v>
      </c>
      <c r="Z110" s="103">
        <v>1.0552049921</v>
      </c>
      <c r="AA110" s="106">
        <v>2220</v>
      </c>
      <c r="AB110" s="106">
        <v>5880</v>
      </c>
      <c r="AC110" s="104"/>
      <c r="AD110" s="103"/>
      <c r="AE110" s="103"/>
      <c r="AF110" s="103">
        <v>0.78102913630000004</v>
      </c>
      <c r="AG110" s="107">
        <v>37.755102041000001</v>
      </c>
      <c r="AH110" s="103">
        <v>36.216785567000002</v>
      </c>
      <c r="AI110" s="103">
        <v>39.358758868000002</v>
      </c>
      <c r="AJ110" s="103">
        <v>0.9940060422</v>
      </c>
      <c r="AK110" s="103">
        <v>0.95275140390000002</v>
      </c>
      <c r="AL110" s="103">
        <v>1.0370470279999999</v>
      </c>
      <c r="AM110" s="103">
        <v>2.0778951699999999E-2</v>
      </c>
      <c r="AN110" s="103">
        <v>0.93018657969999996</v>
      </c>
      <c r="AO110" s="103">
        <v>0.87483377750000002</v>
      </c>
      <c r="AP110" s="103">
        <v>0.98904168449999996</v>
      </c>
      <c r="AQ110" s="103">
        <v>0.3115154289</v>
      </c>
      <c r="AR110" s="103">
        <v>1.0366382311</v>
      </c>
      <c r="AS110" s="103">
        <v>0.96685875129999999</v>
      </c>
      <c r="AT110" s="103">
        <v>1.1114537887</v>
      </c>
      <c r="AU110" s="105" t="s">
        <v>28</v>
      </c>
      <c r="AV110" s="105" t="s">
        <v>28</v>
      </c>
      <c r="AW110" s="105" t="s">
        <v>28</v>
      </c>
      <c r="AX110" s="105" t="s">
        <v>28</v>
      </c>
      <c r="AY110" s="105" t="s">
        <v>425</v>
      </c>
      <c r="AZ110" s="105" t="s">
        <v>28</v>
      </c>
      <c r="BA110" s="105" t="s">
        <v>28</v>
      </c>
      <c r="BB110" s="105" t="s">
        <v>28</v>
      </c>
      <c r="BC110" s="99" t="s">
        <v>427</v>
      </c>
      <c r="BD110" s="100">
        <v>1361</v>
      </c>
      <c r="BE110" s="100">
        <v>1889</v>
      </c>
      <c r="BF110" s="100">
        <v>2220</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199</v>
      </c>
      <c r="C111" s="95">
        <v>796</v>
      </c>
      <c r="D111" s="108">
        <v>1893</v>
      </c>
      <c r="E111" s="109"/>
      <c r="F111" s="97"/>
      <c r="G111" s="97"/>
      <c r="H111" s="97">
        <v>1.4308464700000001E-2</v>
      </c>
      <c r="I111" s="98">
        <v>42.049656630000001</v>
      </c>
      <c r="J111" s="97">
        <v>39.227661132000001</v>
      </c>
      <c r="K111" s="97">
        <v>45.074663430000001</v>
      </c>
      <c r="L111" s="97">
        <v>1.091633633</v>
      </c>
      <c r="M111" s="97">
        <v>1.0176742508000001</v>
      </c>
      <c r="N111" s="97">
        <v>1.1709680064000001</v>
      </c>
      <c r="O111" s="108">
        <v>1058</v>
      </c>
      <c r="P111" s="108">
        <v>2356</v>
      </c>
      <c r="Q111" s="109"/>
      <c r="R111" s="97"/>
      <c r="S111" s="97"/>
      <c r="T111" s="97">
        <v>4.5220759999999998E-4</v>
      </c>
      <c r="U111" s="98">
        <v>44.906621391999998</v>
      </c>
      <c r="V111" s="97">
        <v>42.280609032000001</v>
      </c>
      <c r="W111" s="97">
        <v>47.695733128000001</v>
      </c>
      <c r="X111" s="97">
        <v>1.1150783276</v>
      </c>
      <c r="Y111" s="97">
        <v>1.0492333242</v>
      </c>
      <c r="Z111" s="97">
        <v>1.1850554571</v>
      </c>
      <c r="AA111" s="108">
        <v>1178</v>
      </c>
      <c r="AB111" s="108">
        <v>2876</v>
      </c>
      <c r="AC111" s="109"/>
      <c r="AD111" s="97"/>
      <c r="AE111" s="97"/>
      <c r="AF111" s="97">
        <v>1.0353930000000001E-2</v>
      </c>
      <c r="AG111" s="98">
        <v>40.959666202999998</v>
      </c>
      <c r="AH111" s="97">
        <v>38.686188850999997</v>
      </c>
      <c r="AI111" s="97">
        <v>43.366749356</v>
      </c>
      <c r="AJ111" s="97">
        <v>1.0783749345</v>
      </c>
      <c r="AK111" s="97">
        <v>1.0179298857000001</v>
      </c>
      <c r="AL111" s="97">
        <v>1.1424092324999999</v>
      </c>
      <c r="AM111" s="97">
        <v>2.9857391699999999E-2</v>
      </c>
      <c r="AN111" s="97">
        <v>0.91210750070000002</v>
      </c>
      <c r="AO111" s="97">
        <v>0.83944467710000004</v>
      </c>
      <c r="AP111" s="97">
        <v>0.99106006099999999</v>
      </c>
      <c r="AQ111" s="97">
        <v>0.16121730849999999</v>
      </c>
      <c r="AR111" s="97">
        <v>1.0679426419</v>
      </c>
      <c r="AS111" s="97">
        <v>0.97411399279999999</v>
      </c>
      <c r="AT111" s="97">
        <v>1.1708090580999999</v>
      </c>
      <c r="AU111" s="95" t="s">
        <v>28</v>
      </c>
      <c r="AV111" s="95">
        <v>2</v>
      </c>
      <c r="AW111" s="95" t="s">
        <v>28</v>
      </c>
      <c r="AX111" s="95" t="s">
        <v>28</v>
      </c>
      <c r="AY111" s="95" t="s">
        <v>425</v>
      </c>
      <c r="AZ111" s="95" t="s">
        <v>28</v>
      </c>
      <c r="BA111" s="95" t="s">
        <v>28</v>
      </c>
      <c r="BB111" s="95" t="s">
        <v>28</v>
      </c>
      <c r="BC111" s="101" t="s">
        <v>436</v>
      </c>
      <c r="BD111" s="102">
        <v>796</v>
      </c>
      <c r="BE111" s="102">
        <v>1058</v>
      </c>
      <c r="BF111" s="102">
        <v>1178</v>
      </c>
    </row>
    <row r="112" spans="1:93" x14ac:dyDescent="0.3">
      <c r="A112" s="9"/>
      <c r="B112" t="s">
        <v>200</v>
      </c>
      <c r="C112" s="95">
        <v>1342</v>
      </c>
      <c r="D112" s="108">
        <v>2686</v>
      </c>
      <c r="E112" s="109"/>
      <c r="F112" s="97"/>
      <c r="G112" s="97"/>
      <c r="H112" s="97">
        <v>7.0630800000000003E-21</v>
      </c>
      <c r="I112" s="98">
        <v>49.962769917999999</v>
      </c>
      <c r="J112" s="97">
        <v>47.359901119</v>
      </c>
      <c r="K112" s="97">
        <v>52.708690662999999</v>
      </c>
      <c r="L112" s="97">
        <v>1.2970626732999999</v>
      </c>
      <c r="M112" s="97">
        <v>1.2283991019</v>
      </c>
      <c r="N112" s="97">
        <v>1.3695643181999999</v>
      </c>
      <c r="O112" s="108">
        <v>1616</v>
      </c>
      <c r="P112" s="108">
        <v>3215</v>
      </c>
      <c r="Q112" s="109"/>
      <c r="R112" s="97"/>
      <c r="S112" s="97"/>
      <c r="T112" s="97">
        <v>1.713105E-18</v>
      </c>
      <c r="U112" s="98">
        <v>50.264385691999998</v>
      </c>
      <c r="V112" s="97">
        <v>47.872482535000003</v>
      </c>
      <c r="W112" s="97">
        <v>52.775798020000003</v>
      </c>
      <c r="X112" s="97">
        <v>1.2481172129</v>
      </c>
      <c r="Y112" s="97">
        <v>1.1878328641</v>
      </c>
      <c r="Z112" s="97">
        <v>1.3114610852999999</v>
      </c>
      <c r="AA112" s="108">
        <v>1672</v>
      </c>
      <c r="AB112" s="108">
        <v>3886</v>
      </c>
      <c r="AC112" s="109"/>
      <c r="AD112" s="97"/>
      <c r="AE112" s="97"/>
      <c r="AF112" s="97">
        <v>5.0105770999999997E-7</v>
      </c>
      <c r="AG112" s="98">
        <v>43.026248070000001</v>
      </c>
      <c r="AH112" s="97">
        <v>41.012539592000003</v>
      </c>
      <c r="AI112" s="97">
        <v>45.138829280000003</v>
      </c>
      <c r="AJ112" s="97">
        <v>1.1327833389999999</v>
      </c>
      <c r="AK112" s="97">
        <v>1.0790239572</v>
      </c>
      <c r="AL112" s="97">
        <v>1.1892211331</v>
      </c>
      <c r="AM112" s="97">
        <v>8.3023992000000008E-6</v>
      </c>
      <c r="AN112" s="97">
        <v>0.85599868530000001</v>
      </c>
      <c r="AO112" s="97">
        <v>0.79942868499999997</v>
      </c>
      <c r="AP112" s="97">
        <v>0.91657175049999995</v>
      </c>
      <c r="AQ112" s="97">
        <v>0.87054496930000003</v>
      </c>
      <c r="AR112" s="97">
        <v>1.0060368104999999</v>
      </c>
      <c r="AS112" s="97">
        <v>0.93578772769999996</v>
      </c>
      <c r="AT112" s="97">
        <v>1.0815594543</v>
      </c>
      <c r="AU112" s="95">
        <v>1</v>
      </c>
      <c r="AV112" s="95">
        <v>2</v>
      </c>
      <c r="AW112" s="95">
        <v>3</v>
      </c>
      <c r="AX112" s="95" t="s">
        <v>28</v>
      </c>
      <c r="AY112" s="95" t="s">
        <v>425</v>
      </c>
      <c r="AZ112" s="95" t="s">
        <v>28</v>
      </c>
      <c r="BA112" s="95" t="s">
        <v>28</v>
      </c>
      <c r="BB112" s="95" t="s">
        <v>28</v>
      </c>
      <c r="BC112" s="101" t="s">
        <v>441</v>
      </c>
      <c r="BD112" s="102">
        <v>1342</v>
      </c>
      <c r="BE112" s="102">
        <v>1616</v>
      </c>
      <c r="BF112" s="102">
        <v>1672</v>
      </c>
    </row>
    <row r="113" spans="1:93" x14ac:dyDescent="0.3">
      <c r="A113" s="9"/>
      <c r="B113" t="s">
        <v>201</v>
      </c>
      <c r="C113" s="95">
        <v>1157</v>
      </c>
      <c r="D113" s="108">
        <v>3170</v>
      </c>
      <c r="E113" s="109"/>
      <c r="F113" s="97"/>
      <c r="G113" s="97"/>
      <c r="H113" s="97">
        <v>7.06497076E-2</v>
      </c>
      <c r="I113" s="98">
        <v>36.498422712999997</v>
      </c>
      <c r="J113" s="97">
        <v>34.45478773</v>
      </c>
      <c r="K113" s="97">
        <v>38.663272894999999</v>
      </c>
      <c r="L113" s="97">
        <v>0.94752035990000005</v>
      </c>
      <c r="M113" s="97">
        <v>0.89372818040000002</v>
      </c>
      <c r="N113" s="97">
        <v>1.0045502113</v>
      </c>
      <c r="O113" s="108">
        <v>1599</v>
      </c>
      <c r="P113" s="108">
        <v>4054</v>
      </c>
      <c r="Q113" s="109"/>
      <c r="R113" s="97"/>
      <c r="S113" s="97"/>
      <c r="T113" s="97">
        <v>0.41227044899999998</v>
      </c>
      <c r="U113" s="98">
        <v>39.4425259</v>
      </c>
      <c r="V113" s="97">
        <v>37.555887347000002</v>
      </c>
      <c r="W113" s="97">
        <v>41.423940672999997</v>
      </c>
      <c r="X113" s="97">
        <v>0.97939912760000003</v>
      </c>
      <c r="Y113" s="97">
        <v>0.93185664509999999</v>
      </c>
      <c r="Z113" s="97">
        <v>1.0293671845000001</v>
      </c>
      <c r="AA113" s="108">
        <v>1812</v>
      </c>
      <c r="AB113" s="108">
        <v>4555</v>
      </c>
      <c r="AC113" s="109"/>
      <c r="AD113" s="97"/>
      <c r="AE113" s="97"/>
      <c r="AF113" s="97">
        <v>5.2584843700000002E-2</v>
      </c>
      <c r="AG113" s="98">
        <v>39.780461031999998</v>
      </c>
      <c r="AH113" s="97">
        <v>37.990354265000001</v>
      </c>
      <c r="AI113" s="97">
        <v>41.654917689999998</v>
      </c>
      <c r="AJ113" s="97">
        <v>1.0473291419999999</v>
      </c>
      <c r="AK113" s="97">
        <v>0.9994836359</v>
      </c>
      <c r="AL113" s="97">
        <v>1.0974650232000001</v>
      </c>
      <c r="AM113" s="97">
        <v>0.80363650419999999</v>
      </c>
      <c r="AN113" s="97">
        <v>1.0085677863</v>
      </c>
      <c r="AO113" s="97">
        <v>0.94297295489999999</v>
      </c>
      <c r="AP113" s="97">
        <v>1.0787255077</v>
      </c>
      <c r="AQ113" s="97">
        <v>4.4440999299999999E-2</v>
      </c>
      <c r="AR113" s="97">
        <v>1.0806638471000001</v>
      </c>
      <c r="AS113" s="97">
        <v>1.0019295002999999</v>
      </c>
      <c r="AT113" s="97">
        <v>1.165585353</v>
      </c>
      <c r="AU113" s="95" t="s">
        <v>28</v>
      </c>
      <c r="AV113" s="95" t="s">
        <v>28</v>
      </c>
      <c r="AW113" s="95" t="s">
        <v>28</v>
      </c>
      <c r="AX113" s="95" t="s">
        <v>228</v>
      </c>
      <c r="AY113" s="95" t="s">
        <v>28</v>
      </c>
      <c r="AZ113" s="95" t="s">
        <v>28</v>
      </c>
      <c r="BA113" s="95" t="s">
        <v>28</v>
      </c>
      <c r="BB113" s="95" t="s">
        <v>28</v>
      </c>
      <c r="BC113" s="101" t="s">
        <v>415</v>
      </c>
      <c r="BD113" s="102">
        <v>1157</v>
      </c>
      <c r="BE113" s="102">
        <v>1599</v>
      </c>
      <c r="BF113" s="102">
        <v>1812</v>
      </c>
      <c r="BQ113" s="46"/>
      <c r="CO113" s="4"/>
    </row>
    <row r="114" spans="1:93" s="3" customFormat="1" x14ac:dyDescent="0.3">
      <c r="A114" s="9"/>
      <c r="B114" s="3" t="s">
        <v>117</v>
      </c>
      <c r="C114" s="105">
        <v>1583</v>
      </c>
      <c r="D114" s="106">
        <v>4058</v>
      </c>
      <c r="E114" s="104"/>
      <c r="F114" s="103"/>
      <c r="G114" s="103"/>
      <c r="H114" s="103">
        <v>0.62221874440000002</v>
      </c>
      <c r="I114" s="107">
        <v>39.009364218999998</v>
      </c>
      <c r="J114" s="103">
        <v>37.134268601999999</v>
      </c>
      <c r="K114" s="103">
        <v>40.979142824999997</v>
      </c>
      <c r="L114" s="103">
        <v>1.0127058672</v>
      </c>
      <c r="M114" s="103">
        <v>0.96309911240000001</v>
      </c>
      <c r="N114" s="103">
        <v>1.0648677382</v>
      </c>
      <c r="O114" s="106">
        <v>2209</v>
      </c>
      <c r="P114" s="106">
        <v>5377</v>
      </c>
      <c r="Q114" s="104"/>
      <c r="R114" s="103"/>
      <c r="S114" s="103"/>
      <c r="T114" s="103">
        <v>0.35915977809999999</v>
      </c>
      <c r="U114" s="107">
        <v>41.082387949000001</v>
      </c>
      <c r="V114" s="103">
        <v>39.404426245000003</v>
      </c>
      <c r="W114" s="103">
        <v>42.831802424999999</v>
      </c>
      <c r="X114" s="103">
        <v>1.0201186155999999</v>
      </c>
      <c r="Y114" s="103">
        <v>0.9775981373</v>
      </c>
      <c r="Z114" s="103">
        <v>1.0644885154999999</v>
      </c>
      <c r="AA114" s="106">
        <v>2490</v>
      </c>
      <c r="AB114" s="106">
        <v>6367</v>
      </c>
      <c r="AC114" s="104"/>
      <c r="AD114" s="103"/>
      <c r="AE114" s="103"/>
      <c r="AF114" s="103">
        <v>0.153789488</v>
      </c>
      <c r="AG114" s="107">
        <v>39.107900110000003</v>
      </c>
      <c r="AH114" s="103">
        <v>37.601599192000002</v>
      </c>
      <c r="AI114" s="103">
        <v>40.674542676000002</v>
      </c>
      <c r="AJ114" s="103">
        <v>1.0296221412</v>
      </c>
      <c r="AK114" s="103">
        <v>0.98913626259999998</v>
      </c>
      <c r="AL114" s="103">
        <v>1.0717651286000001</v>
      </c>
      <c r="AM114" s="103">
        <v>9.1954606300000005E-2</v>
      </c>
      <c r="AN114" s="103">
        <v>0.95193833809999995</v>
      </c>
      <c r="AO114" s="103">
        <v>0.89893760830000002</v>
      </c>
      <c r="AP114" s="103">
        <v>1.0080639537</v>
      </c>
      <c r="AQ114" s="103">
        <v>0.1158707362</v>
      </c>
      <c r="AR114" s="103">
        <v>1.0531416949000001</v>
      </c>
      <c r="AS114" s="103">
        <v>0.98731668100000003</v>
      </c>
      <c r="AT114" s="103">
        <v>1.1233553031000001</v>
      </c>
      <c r="AU114" s="105" t="s">
        <v>28</v>
      </c>
      <c r="AV114" s="105" t="s">
        <v>28</v>
      </c>
      <c r="AW114" s="105" t="s">
        <v>28</v>
      </c>
      <c r="AX114" s="105" t="s">
        <v>28</v>
      </c>
      <c r="AY114" s="105" t="s">
        <v>28</v>
      </c>
      <c r="AZ114" s="105" t="s">
        <v>28</v>
      </c>
      <c r="BA114" s="105" t="s">
        <v>28</v>
      </c>
      <c r="BB114" s="105" t="s">
        <v>28</v>
      </c>
      <c r="BC114" s="99" t="s">
        <v>28</v>
      </c>
      <c r="BD114" s="100">
        <v>1583</v>
      </c>
      <c r="BE114" s="100">
        <v>2209</v>
      </c>
      <c r="BF114" s="100">
        <v>2490</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118</v>
      </c>
      <c r="C115" s="95">
        <v>796</v>
      </c>
      <c r="D115" s="108">
        <v>2048</v>
      </c>
      <c r="E115" s="109"/>
      <c r="F115" s="97"/>
      <c r="G115" s="97"/>
      <c r="H115" s="97">
        <v>0.80202734399999998</v>
      </c>
      <c r="I115" s="98">
        <v>38.8671875</v>
      </c>
      <c r="J115" s="97">
        <v>36.258770763000001</v>
      </c>
      <c r="K115" s="97">
        <v>41.663250914999999</v>
      </c>
      <c r="L115" s="97">
        <v>1.0090148766</v>
      </c>
      <c r="M115" s="97">
        <v>0.94065300630000004</v>
      </c>
      <c r="N115" s="97">
        <v>1.0823449395</v>
      </c>
      <c r="O115" s="108">
        <v>1020</v>
      </c>
      <c r="P115" s="108">
        <v>2436</v>
      </c>
      <c r="Q115" s="109"/>
      <c r="R115" s="97"/>
      <c r="S115" s="97"/>
      <c r="T115" s="97">
        <v>0.21790205039999999</v>
      </c>
      <c r="U115" s="98">
        <v>41.871921182000001</v>
      </c>
      <c r="V115" s="97">
        <v>39.379548604999997</v>
      </c>
      <c r="W115" s="97">
        <v>44.522038612000003</v>
      </c>
      <c r="X115" s="97">
        <v>1.0397235507</v>
      </c>
      <c r="Y115" s="97">
        <v>0.97725143160000005</v>
      </c>
      <c r="Z115" s="97">
        <v>1.1061892845000001</v>
      </c>
      <c r="AA115" s="108">
        <v>1041</v>
      </c>
      <c r="AB115" s="108">
        <v>2730</v>
      </c>
      <c r="AC115" s="109"/>
      <c r="AD115" s="97"/>
      <c r="AE115" s="97"/>
      <c r="AF115" s="97">
        <v>0.90030087859999997</v>
      </c>
      <c r="AG115" s="98">
        <v>38.131868132000001</v>
      </c>
      <c r="AH115" s="97">
        <v>35.884435910999997</v>
      </c>
      <c r="AI115" s="97">
        <v>40.520056406999998</v>
      </c>
      <c r="AJ115" s="97">
        <v>1.0039254371999999</v>
      </c>
      <c r="AK115" s="97">
        <v>0.94424126750000004</v>
      </c>
      <c r="AL115" s="97">
        <v>1.0673821596999999</v>
      </c>
      <c r="AM115" s="97">
        <v>3.3692307900000003E-2</v>
      </c>
      <c r="AN115" s="97">
        <v>0.91067873300000002</v>
      </c>
      <c r="AO115" s="97">
        <v>0.83534124860000003</v>
      </c>
      <c r="AP115" s="97">
        <v>0.99281072999999997</v>
      </c>
      <c r="AQ115" s="97">
        <v>0.1153646322</v>
      </c>
      <c r="AR115" s="97">
        <v>1.0773077208999999</v>
      </c>
      <c r="AS115" s="97">
        <v>0.98193668700000003</v>
      </c>
      <c r="AT115" s="97">
        <v>1.1819417084999999</v>
      </c>
      <c r="AU115" s="95" t="s">
        <v>28</v>
      </c>
      <c r="AV115" s="95" t="s">
        <v>28</v>
      </c>
      <c r="AW115" s="95" t="s">
        <v>28</v>
      </c>
      <c r="AX115" s="95" t="s">
        <v>28</v>
      </c>
      <c r="AY115" s="95" t="s">
        <v>425</v>
      </c>
      <c r="AZ115" s="95" t="s">
        <v>28</v>
      </c>
      <c r="BA115" s="95" t="s">
        <v>28</v>
      </c>
      <c r="BB115" s="95" t="s">
        <v>28</v>
      </c>
      <c r="BC115" s="101" t="s">
        <v>427</v>
      </c>
      <c r="BD115" s="102">
        <v>796</v>
      </c>
      <c r="BE115" s="102">
        <v>1020</v>
      </c>
      <c r="BF115" s="102">
        <v>1041</v>
      </c>
    </row>
    <row r="116" spans="1:93" x14ac:dyDescent="0.3">
      <c r="A116" s="9"/>
      <c r="B116" t="s">
        <v>119</v>
      </c>
      <c r="C116" s="95">
        <v>626</v>
      </c>
      <c r="D116" s="108">
        <v>1526</v>
      </c>
      <c r="E116" s="109"/>
      <c r="F116" s="97"/>
      <c r="G116" s="97"/>
      <c r="H116" s="97">
        <v>0.11814898410000001</v>
      </c>
      <c r="I116" s="98">
        <v>41.022280471999998</v>
      </c>
      <c r="J116" s="97">
        <v>37.931406236999997</v>
      </c>
      <c r="K116" s="97">
        <v>44.365017330999997</v>
      </c>
      <c r="L116" s="97">
        <v>1.0649623481999999</v>
      </c>
      <c r="M116" s="97">
        <v>0.98412163180000001</v>
      </c>
      <c r="N116" s="97">
        <v>1.152443729</v>
      </c>
      <c r="O116" s="108">
        <v>739</v>
      </c>
      <c r="P116" s="108">
        <v>1851</v>
      </c>
      <c r="Q116" s="109"/>
      <c r="R116" s="97"/>
      <c r="S116" s="97"/>
      <c r="T116" s="97">
        <v>0.81487606990000006</v>
      </c>
      <c r="U116" s="98">
        <v>39.924365207999998</v>
      </c>
      <c r="V116" s="97">
        <v>37.147198348000003</v>
      </c>
      <c r="W116" s="97">
        <v>42.909156226</v>
      </c>
      <c r="X116" s="97">
        <v>0.99136370110000005</v>
      </c>
      <c r="Y116" s="97">
        <v>0.92193426769999998</v>
      </c>
      <c r="Z116" s="97">
        <v>1.0660217568999999</v>
      </c>
      <c r="AA116" s="108">
        <v>879</v>
      </c>
      <c r="AB116" s="108">
        <v>2153</v>
      </c>
      <c r="AC116" s="109"/>
      <c r="AD116" s="97"/>
      <c r="AE116" s="97"/>
      <c r="AF116" s="97">
        <v>3.3617216499999998E-2</v>
      </c>
      <c r="AG116" s="98">
        <v>40.826753367000002</v>
      </c>
      <c r="AH116" s="97">
        <v>38.215058589999998</v>
      </c>
      <c r="AI116" s="97">
        <v>43.616936674000002</v>
      </c>
      <c r="AJ116" s="97">
        <v>1.0748756416</v>
      </c>
      <c r="AK116" s="97">
        <v>1.0056119238000001</v>
      </c>
      <c r="AL116" s="97">
        <v>1.1489100491999999</v>
      </c>
      <c r="AM116" s="97">
        <v>0.65427058360000001</v>
      </c>
      <c r="AN116" s="97">
        <v>1.0226024423</v>
      </c>
      <c r="AO116" s="97">
        <v>0.92730973859999999</v>
      </c>
      <c r="AP116" s="97">
        <v>1.1276876661999999</v>
      </c>
      <c r="AQ116" s="97">
        <v>0.6174805149</v>
      </c>
      <c r="AR116" s="97">
        <v>0.97323612309999996</v>
      </c>
      <c r="AS116" s="97">
        <v>0.87494600519999999</v>
      </c>
      <c r="AT116" s="97">
        <v>1.0825680049999999</v>
      </c>
      <c r="AU116" s="95" t="s">
        <v>28</v>
      </c>
      <c r="AV116" s="95" t="s">
        <v>28</v>
      </c>
      <c r="AW116" s="95" t="s">
        <v>28</v>
      </c>
      <c r="AX116" s="95" t="s">
        <v>28</v>
      </c>
      <c r="AY116" s="95" t="s">
        <v>28</v>
      </c>
      <c r="AZ116" s="95" t="s">
        <v>28</v>
      </c>
      <c r="BA116" s="95" t="s">
        <v>28</v>
      </c>
      <c r="BB116" s="95" t="s">
        <v>28</v>
      </c>
      <c r="BC116" s="101" t="s">
        <v>28</v>
      </c>
      <c r="BD116" s="102">
        <v>626</v>
      </c>
      <c r="BE116" s="102">
        <v>739</v>
      </c>
      <c r="BF116" s="102">
        <v>879</v>
      </c>
    </row>
    <row r="117" spans="1:93" x14ac:dyDescent="0.3">
      <c r="A117" s="9"/>
      <c r="B117" t="s">
        <v>120</v>
      </c>
      <c r="C117" s="95">
        <v>365</v>
      </c>
      <c r="D117" s="108">
        <v>1098</v>
      </c>
      <c r="E117" s="109"/>
      <c r="F117" s="97"/>
      <c r="G117" s="97"/>
      <c r="H117" s="97">
        <v>5.0713926999999999E-3</v>
      </c>
      <c r="I117" s="98">
        <v>33.242258651999997</v>
      </c>
      <c r="J117" s="97">
        <v>30.001059983000001</v>
      </c>
      <c r="K117" s="97">
        <v>36.833623909000003</v>
      </c>
      <c r="L117" s="97">
        <v>0.86298844009999998</v>
      </c>
      <c r="M117" s="97">
        <v>0.77848216380000002</v>
      </c>
      <c r="N117" s="97">
        <v>0.95666809389999996</v>
      </c>
      <c r="O117" s="108">
        <v>508</v>
      </c>
      <c r="P117" s="108">
        <v>1448</v>
      </c>
      <c r="Q117" s="109"/>
      <c r="R117" s="97"/>
      <c r="S117" s="97"/>
      <c r="T117" s="97">
        <v>1.9738148999999998E-3</v>
      </c>
      <c r="U117" s="98">
        <v>35.082872928</v>
      </c>
      <c r="V117" s="97">
        <v>32.160973701000003</v>
      </c>
      <c r="W117" s="97">
        <v>38.270233492999999</v>
      </c>
      <c r="X117" s="97">
        <v>0.87114438940000005</v>
      </c>
      <c r="Y117" s="97">
        <v>0.79825319500000003</v>
      </c>
      <c r="Z117" s="97">
        <v>0.95069152469999996</v>
      </c>
      <c r="AA117" s="108">
        <v>532</v>
      </c>
      <c r="AB117" s="108">
        <v>1558</v>
      </c>
      <c r="AC117" s="109"/>
      <c r="AD117" s="97"/>
      <c r="AE117" s="97"/>
      <c r="AF117" s="97">
        <v>1.4497914799999999E-2</v>
      </c>
      <c r="AG117" s="98">
        <v>34.146341462999999</v>
      </c>
      <c r="AH117" s="97">
        <v>31.364611447000001</v>
      </c>
      <c r="AI117" s="97">
        <v>37.174783347999998</v>
      </c>
      <c r="AJ117" s="97">
        <v>0.89899557669999997</v>
      </c>
      <c r="AK117" s="97">
        <v>0.82543681459999996</v>
      </c>
      <c r="AL117" s="97">
        <v>0.97910952429999998</v>
      </c>
      <c r="AM117" s="97">
        <v>0.66270998849999996</v>
      </c>
      <c r="AN117" s="97">
        <v>0.97330516609999995</v>
      </c>
      <c r="AO117" s="97">
        <v>0.86187778699999995</v>
      </c>
      <c r="AP117" s="97">
        <v>1.0991383706</v>
      </c>
      <c r="AQ117" s="97">
        <v>0.43222155540000001</v>
      </c>
      <c r="AR117" s="97">
        <v>1.0553697116</v>
      </c>
      <c r="AS117" s="97">
        <v>0.92256743100000005</v>
      </c>
      <c r="AT117" s="97">
        <v>1.2072886933</v>
      </c>
      <c r="AU117" s="95">
        <v>1</v>
      </c>
      <c r="AV117" s="95">
        <v>2</v>
      </c>
      <c r="AW117" s="95" t="s">
        <v>28</v>
      </c>
      <c r="AX117" s="95" t="s">
        <v>28</v>
      </c>
      <c r="AY117" s="95" t="s">
        <v>28</v>
      </c>
      <c r="AZ117" s="95" t="s">
        <v>28</v>
      </c>
      <c r="BA117" s="95" t="s">
        <v>28</v>
      </c>
      <c r="BB117" s="95" t="s">
        <v>28</v>
      </c>
      <c r="BC117" s="101" t="s">
        <v>433</v>
      </c>
      <c r="BD117" s="102">
        <v>365</v>
      </c>
      <c r="BE117" s="102">
        <v>508</v>
      </c>
      <c r="BF117" s="102">
        <v>532</v>
      </c>
    </row>
    <row r="118" spans="1:93" x14ac:dyDescent="0.3">
      <c r="A118" s="9"/>
      <c r="B118" t="s">
        <v>121</v>
      </c>
      <c r="C118" s="95">
        <v>945</v>
      </c>
      <c r="D118" s="108">
        <v>2731</v>
      </c>
      <c r="E118" s="109"/>
      <c r="F118" s="97"/>
      <c r="G118" s="97"/>
      <c r="H118" s="97">
        <v>1.1197030999999999E-3</v>
      </c>
      <c r="I118" s="98">
        <v>34.60270963</v>
      </c>
      <c r="J118" s="97">
        <v>32.465382208000001</v>
      </c>
      <c r="K118" s="97">
        <v>36.880745961000002</v>
      </c>
      <c r="L118" s="97">
        <v>0.89830654170000002</v>
      </c>
      <c r="M118" s="97">
        <v>0.84219078589999996</v>
      </c>
      <c r="N118" s="97">
        <v>0.95816132909999996</v>
      </c>
      <c r="O118" s="108">
        <v>1230</v>
      </c>
      <c r="P118" s="108">
        <v>3048</v>
      </c>
      <c r="Q118" s="109"/>
      <c r="R118" s="97"/>
      <c r="S118" s="97"/>
      <c r="T118" s="97">
        <v>0.9436754826</v>
      </c>
      <c r="U118" s="98">
        <v>40.354330709000003</v>
      </c>
      <c r="V118" s="97">
        <v>38.160985873999998</v>
      </c>
      <c r="W118" s="97">
        <v>42.673740461999998</v>
      </c>
      <c r="X118" s="97">
        <v>1.0020401937000001</v>
      </c>
      <c r="Y118" s="97">
        <v>0.94695642390000001</v>
      </c>
      <c r="Z118" s="97">
        <v>1.0603281464000001</v>
      </c>
      <c r="AA118" s="108">
        <v>1291</v>
      </c>
      <c r="AB118" s="108">
        <v>3571</v>
      </c>
      <c r="AC118" s="109"/>
      <c r="AD118" s="97"/>
      <c r="AE118" s="97"/>
      <c r="AF118" s="97">
        <v>7.9233895400000004E-2</v>
      </c>
      <c r="AG118" s="98">
        <v>36.152338280999999</v>
      </c>
      <c r="AH118" s="97">
        <v>34.233094729000001</v>
      </c>
      <c r="AI118" s="97">
        <v>38.179182265999998</v>
      </c>
      <c r="AJ118" s="97">
        <v>0.95180891450000005</v>
      </c>
      <c r="AK118" s="97">
        <v>0.90073372039999999</v>
      </c>
      <c r="AL118" s="97">
        <v>1.0057802757000001</v>
      </c>
      <c r="AM118" s="97">
        <v>5.7865026999999996E-3</v>
      </c>
      <c r="AN118" s="97">
        <v>0.89587257789999997</v>
      </c>
      <c r="AO118" s="97">
        <v>0.8285722016</v>
      </c>
      <c r="AP118" s="97">
        <v>0.96863939460000004</v>
      </c>
      <c r="AQ118" s="97">
        <v>3.7843129999999998E-4</v>
      </c>
      <c r="AR118" s="97">
        <v>1.1662188060000001</v>
      </c>
      <c r="AS118" s="97">
        <v>1.0714186714</v>
      </c>
      <c r="AT118" s="97">
        <v>1.2694069457999999</v>
      </c>
      <c r="AU118" s="95">
        <v>1</v>
      </c>
      <c r="AV118" s="95" t="s">
        <v>28</v>
      </c>
      <c r="AW118" s="95" t="s">
        <v>28</v>
      </c>
      <c r="AX118" s="95" t="s">
        <v>228</v>
      </c>
      <c r="AY118" s="95" t="s">
        <v>425</v>
      </c>
      <c r="AZ118" s="95" t="s">
        <v>28</v>
      </c>
      <c r="BA118" s="95" t="s">
        <v>28</v>
      </c>
      <c r="BB118" s="95" t="s">
        <v>28</v>
      </c>
      <c r="BC118" s="101" t="s">
        <v>442</v>
      </c>
      <c r="BD118" s="102">
        <v>945</v>
      </c>
      <c r="BE118" s="102">
        <v>1230</v>
      </c>
      <c r="BF118" s="102">
        <v>1291</v>
      </c>
      <c r="BQ118" s="46"/>
      <c r="CC118" s="4"/>
      <c r="CO118" s="4"/>
    </row>
    <row r="119" spans="1:93" x14ac:dyDescent="0.3">
      <c r="A119" s="9"/>
      <c r="B119" t="s">
        <v>122</v>
      </c>
      <c r="C119" s="95">
        <v>262</v>
      </c>
      <c r="D119" s="108">
        <v>629</v>
      </c>
      <c r="E119" s="109"/>
      <c r="F119" s="97"/>
      <c r="G119" s="97"/>
      <c r="H119" s="97">
        <v>0.20702700900000001</v>
      </c>
      <c r="I119" s="98">
        <v>41.653418123999998</v>
      </c>
      <c r="J119" s="97">
        <v>36.903133040999997</v>
      </c>
      <c r="K119" s="97">
        <v>47.015174551000001</v>
      </c>
      <c r="L119" s="97">
        <v>1.0813470501</v>
      </c>
      <c r="M119" s="97">
        <v>0.95764845909999996</v>
      </c>
      <c r="N119" s="97">
        <v>1.2210236769</v>
      </c>
      <c r="O119" s="108">
        <v>289</v>
      </c>
      <c r="P119" s="108">
        <v>692</v>
      </c>
      <c r="Q119" s="109"/>
      <c r="R119" s="97"/>
      <c r="S119" s="97"/>
      <c r="T119" s="97">
        <v>0.53772953270000001</v>
      </c>
      <c r="U119" s="98">
        <v>41.76300578</v>
      </c>
      <c r="V119" s="97">
        <v>37.215261011000003</v>
      </c>
      <c r="W119" s="97">
        <v>46.866489833000003</v>
      </c>
      <c r="X119" s="97">
        <v>1.0370190674999999</v>
      </c>
      <c r="Y119" s="97">
        <v>0.92379902599999997</v>
      </c>
      <c r="Z119" s="97">
        <v>1.1641152633</v>
      </c>
      <c r="AA119" s="108">
        <v>286</v>
      </c>
      <c r="AB119" s="108">
        <v>733</v>
      </c>
      <c r="AC119" s="109"/>
      <c r="AD119" s="97"/>
      <c r="AE119" s="97"/>
      <c r="AF119" s="97">
        <v>0.65017174629999996</v>
      </c>
      <c r="AG119" s="98">
        <v>39.017735334000001</v>
      </c>
      <c r="AH119" s="97">
        <v>34.747971456000002</v>
      </c>
      <c r="AI119" s="97">
        <v>43.812159583000003</v>
      </c>
      <c r="AJ119" s="97">
        <v>1.0272483076000001</v>
      </c>
      <c r="AK119" s="97">
        <v>0.91457316860000004</v>
      </c>
      <c r="AL119" s="97">
        <v>1.1538049897</v>
      </c>
      <c r="AM119" s="97">
        <v>0.41494879429999998</v>
      </c>
      <c r="AN119" s="97">
        <v>0.93426549660000002</v>
      </c>
      <c r="AO119" s="97">
        <v>0.79336717420000002</v>
      </c>
      <c r="AP119" s="97">
        <v>1.1001867059999999</v>
      </c>
      <c r="AQ119" s="97">
        <v>0.97542828429999995</v>
      </c>
      <c r="AR119" s="97">
        <v>1.0026309403</v>
      </c>
      <c r="AS119" s="97">
        <v>0.84826014620000001</v>
      </c>
      <c r="AT119" s="97">
        <v>1.1850949345999999</v>
      </c>
      <c r="AU119" s="95" t="s">
        <v>28</v>
      </c>
      <c r="AV119" s="95" t="s">
        <v>28</v>
      </c>
      <c r="AW119" s="95" t="s">
        <v>28</v>
      </c>
      <c r="AX119" s="95" t="s">
        <v>28</v>
      </c>
      <c r="AY119" s="95" t="s">
        <v>28</v>
      </c>
      <c r="AZ119" s="95" t="s">
        <v>28</v>
      </c>
      <c r="BA119" s="95" t="s">
        <v>28</v>
      </c>
      <c r="BB119" s="95" t="s">
        <v>28</v>
      </c>
      <c r="BC119" s="101" t="s">
        <v>28</v>
      </c>
      <c r="BD119" s="102">
        <v>262</v>
      </c>
      <c r="BE119" s="102">
        <v>289</v>
      </c>
      <c r="BF119" s="102">
        <v>286</v>
      </c>
      <c r="BQ119" s="46"/>
      <c r="CC119" s="4"/>
      <c r="CO119" s="4"/>
    </row>
    <row r="120" spans="1:93" s="3" customFormat="1" x14ac:dyDescent="0.3">
      <c r="A120" s="9"/>
      <c r="B120" s="3" t="s">
        <v>195</v>
      </c>
      <c r="C120" s="105">
        <v>3023</v>
      </c>
      <c r="D120" s="106">
        <v>6950</v>
      </c>
      <c r="E120" s="104"/>
      <c r="F120" s="103"/>
      <c r="G120" s="103"/>
      <c r="H120" s="103">
        <v>1.179668E-10</v>
      </c>
      <c r="I120" s="107">
        <v>43.496402877999998</v>
      </c>
      <c r="J120" s="103">
        <v>41.973175982000001</v>
      </c>
      <c r="K120" s="103">
        <v>45.074908416</v>
      </c>
      <c r="L120" s="103">
        <v>1.1291920100999999</v>
      </c>
      <c r="M120" s="103">
        <v>1.0882110431000001</v>
      </c>
      <c r="N120" s="103">
        <v>1.1717162804000001</v>
      </c>
      <c r="O120" s="106">
        <v>3634</v>
      </c>
      <c r="P120" s="106">
        <v>7946</v>
      </c>
      <c r="Q120" s="104"/>
      <c r="R120" s="103"/>
      <c r="S120" s="103"/>
      <c r="T120" s="103">
        <v>1.2394290000000001E-13</v>
      </c>
      <c r="U120" s="107">
        <v>45.733702491999999</v>
      </c>
      <c r="V120" s="103">
        <v>44.270679891999997</v>
      </c>
      <c r="W120" s="103">
        <v>47.245073912000002</v>
      </c>
      <c r="X120" s="103">
        <v>1.1356156153999999</v>
      </c>
      <c r="Y120" s="103">
        <v>1.0980634671</v>
      </c>
      <c r="Z120" s="103">
        <v>1.1744519917</v>
      </c>
      <c r="AA120" s="106">
        <v>3859</v>
      </c>
      <c r="AB120" s="106">
        <v>8949</v>
      </c>
      <c r="AC120" s="104"/>
      <c r="AD120" s="103"/>
      <c r="AE120" s="103"/>
      <c r="AF120" s="103">
        <v>2.2991119999999999E-14</v>
      </c>
      <c r="AG120" s="107">
        <v>43.122136552000001</v>
      </c>
      <c r="AH120" s="103">
        <v>41.78283673</v>
      </c>
      <c r="AI120" s="103">
        <v>44.504366058000002</v>
      </c>
      <c r="AJ120" s="103">
        <v>1.1353078647999999</v>
      </c>
      <c r="AK120" s="103">
        <v>1.0989077999000001</v>
      </c>
      <c r="AL120" s="103">
        <v>1.1729136403</v>
      </c>
      <c r="AM120" s="103">
        <v>1.09673818E-2</v>
      </c>
      <c r="AN120" s="103">
        <v>0.94289624940000005</v>
      </c>
      <c r="AO120" s="103">
        <v>0.90113155570000003</v>
      </c>
      <c r="AP120" s="103">
        <v>0.98659660910000002</v>
      </c>
      <c r="AQ120" s="103">
        <v>4.1596011500000002E-2</v>
      </c>
      <c r="AR120" s="103">
        <v>1.0514364284</v>
      </c>
      <c r="AS120" s="103">
        <v>1.0019114676</v>
      </c>
      <c r="AT120" s="103">
        <v>1.1034094317000001</v>
      </c>
      <c r="AU120" s="105">
        <v>1</v>
      </c>
      <c r="AV120" s="105">
        <v>2</v>
      </c>
      <c r="AW120" s="105">
        <v>3</v>
      </c>
      <c r="AX120" s="105" t="s">
        <v>228</v>
      </c>
      <c r="AY120" s="105" t="s">
        <v>425</v>
      </c>
      <c r="AZ120" s="105" t="s">
        <v>28</v>
      </c>
      <c r="BA120" s="105" t="s">
        <v>28</v>
      </c>
      <c r="BB120" s="105" t="s">
        <v>28</v>
      </c>
      <c r="BC120" s="99" t="s">
        <v>431</v>
      </c>
      <c r="BD120" s="100">
        <v>3023</v>
      </c>
      <c r="BE120" s="100">
        <v>3634</v>
      </c>
      <c r="BF120" s="100">
        <v>3859</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196</v>
      </c>
      <c r="C121" s="95">
        <v>1680</v>
      </c>
      <c r="D121" s="108">
        <v>4185</v>
      </c>
      <c r="E121" s="109"/>
      <c r="F121" s="97"/>
      <c r="G121" s="97"/>
      <c r="H121" s="97">
        <v>9.7387624300000003E-2</v>
      </c>
      <c r="I121" s="98">
        <v>40.143369176</v>
      </c>
      <c r="J121" s="97">
        <v>38.268957200000003</v>
      </c>
      <c r="K121" s="97">
        <v>42.109589774</v>
      </c>
      <c r="L121" s="97">
        <v>1.0421452979000001</v>
      </c>
      <c r="M121" s="97">
        <v>0.99249965060000001</v>
      </c>
      <c r="N121" s="97">
        <v>1.0942742612</v>
      </c>
      <c r="O121" s="108">
        <v>2159</v>
      </c>
      <c r="P121" s="108">
        <v>5359</v>
      </c>
      <c r="Q121" s="109"/>
      <c r="R121" s="97"/>
      <c r="S121" s="97"/>
      <c r="T121" s="97">
        <v>0.98629201590000004</v>
      </c>
      <c r="U121" s="98">
        <v>40.287367046</v>
      </c>
      <c r="V121" s="97">
        <v>38.623328964999999</v>
      </c>
      <c r="W121" s="97">
        <v>42.023098136999998</v>
      </c>
      <c r="X121" s="97">
        <v>1.0003774160000001</v>
      </c>
      <c r="Y121" s="97">
        <v>0.95822896420000003</v>
      </c>
      <c r="Z121" s="97">
        <v>1.0443798003</v>
      </c>
      <c r="AA121" s="108">
        <v>2314</v>
      </c>
      <c r="AB121" s="108">
        <v>6008</v>
      </c>
      <c r="AC121" s="109"/>
      <c r="AD121" s="97"/>
      <c r="AE121" s="97"/>
      <c r="AF121" s="97">
        <v>0.51134248039999997</v>
      </c>
      <c r="AG121" s="98">
        <v>38.515312915999999</v>
      </c>
      <c r="AH121" s="97">
        <v>36.977574793999999</v>
      </c>
      <c r="AI121" s="97">
        <v>40.116998946000002</v>
      </c>
      <c r="AJ121" s="97">
        <v>1.014020667</v>
      </c>
      <c r="AK121" s="97">
        <v>0.97274959289999996</v>
      </c>
      <c r="AL121" s="97">
        <v>1.0570427586</v>
      </c>
      <c r="AM121" s="97">
        <v>0.13275982280000001</v>
      </c>
      <c r="AN121" s="97">
        <v>0.95601464530000002</v>
      </c>
      <c r="AO121" s="97">
        <v>0.90156043399999997</v>
      </c>
      <c r="AP121" s="97">
        <v>1.0137578886</v>
      </c>
      <c r="AQ121" s="97">
        <v>0.91236040750000003</v>
      </c>
      <c r="AR121" s="97">
        <v>1.0035870898000001</v>
      </c>
      <c r="AS121" s="97">
        <v>0.94159180980000001</v>
      </c>
      <c r="AT121" s="97">
        <v>1.0696641967</v>
      </c>
      <c r="AU121" s="95" t="s">
        <v>28</v>
      </c>
      <c r="AV121" s="95" t="s">
        <v>28</v>
      </c>
      <c r="AW121" s="95" t="s">
        <v>28</v>
      </c>
      <c r="AX121" s="95" t="s">
        <v>28</v>
      </c>
      <c r="AY121" s="95" t="s">
        <v>28</v>
      </c>
      <c r="AZ121" s="95" t="s">
        <v>28</v>
      </c>
      <c r="BA121" s="95" t="s">
        <v>28</v>
      </c>
      <c r="BB121" s="95" t="s">
        <v>28</v>
      </c>
      <c r="BC121" s="101" t="s">
        <v>28</v>
      </c>
      <c r="BD121" s="102">
        <v>1680</v>
      </c>
      <c r="BE121" s="102">
        <v>2159</v>
      </c>
      <c r="BF121" s="102">
        <v>2314</v>
      </c>
    </row>
    <row r="122" spans="1:93" x14ac:dyDescent="0.3">
      <c r="A122" s="9"/>
      <c r="B122" t="s">
        <v>197</v>
      </c>
      <c r="C122" s="95">
        <v>1913</v>
      </c>
      <c r="D122" s="108">
        <v>4573</v>
      </c>
      <c r="E122" s="109"/>
      <c r="F122" s="97"/>
      <c r="G122" s="97"/>
      <c r="H122" s="97">
        <v>4.2327579999999998E-4</v>
      </c>
      <c r="I122" s="98">
        <v>41.832495080000001</v>
      </c>
      <c r="J122" s="97">
        <v>39.999294470999999</v>
      </c>
      <c r="K122" s="97">
        <v>43.749712782000003</v>
      </c>
      <c r="L122" s="97">
        <v>1.0859959924</v>
      </c>
      <c r="M122" s="97">
        <v>1.0373082031</v>
      </c>
      <c r="N122" s="97">
        <v>1.1369690241999999</v>
      </c>
      <c r="O122" s="108">
        <v>2441</v>
      </c>
      <c r="P122" s="108">
        <v>5301</v>
      </c>
      <c r="Q122" s="109"/>
      <c r="R122" s="97"/>
      <c r="S122" s="97"/>
      <c r="T122" s="97">
        <v>9.6841640000000002E-11</v>
      </c>
      <c r="U122" s="98">
        <v>46.047915488000001</v>
      </c>
      <c r="V122" s="97">
        <v>44.256945192000003</v>
      </c>
      <c r="W122" s="97">
        <v>47.911361968999998</v>
      </c>
      <c r="X122" s="97">
        <v>1.1434178524</v>
      </c>
      <c r="Y122" s="97">
        <v>1.0979379135</v>
      </c>
      <c r="Z122" s="97">
        <v>1.1907817090999999</v>
      </c>
      <c r="AA122" s="108">
        <v>2609</v>
      </c>
      <c r="AB122" s="108">
        <v>5847</v>
      </c>
      <c r="AC122" s="109"/>
      <c r="AD122" s="97"/>
      <c r="AE122" s="97"/>
      <c r="AF122" s="97">
        <v>8.4255749999999999E-16</v>
      </c>
      <c r="AG122" s="98">
        <v>44.621173251000002</v>
      </c>
      <c r="AH122" s="97">
        <v>42.941416593</v>
      </c>
      <c r="AI122" s="97">
        <v>46.366637625999999</v>
      </c>
      <c r="AJ122" s="97">
        <v>1.1747740947</v>
      </c>
      <c r="AK122" s="97">
        <v>1.1295820289</v>
      </c>
      <c r="AL122" s="97">
        <v>1.2217741946</v>
      </c>
      <c r="AM122" s="97">
        <v>0.2636928321</v>
      </c>
      <c r="AN122" s="97">
        <v>0.96901613850000001</v>
      </c>
      <c r="AO122" s="97">
        <v>0.91698368789999996</v>
      </c>
      <c r="AP122" s="97">
        <v>1.0240010690000001</v>
      </c>
      <c r="AQ122" s="97">
        <v>1.6654472999999999E-3</v>
      </c>
      <c r="AR122" s="97">
        <v>1.1007690408999999</v>
      </c>
      <c r="AS122" s="97">
        <v>1.0368226436000001</v>
      </c>
      <c r="AT122" s="97">
        <v>1.1686593544999999</v>
      </c>
      <c r="AU122" s="95">
        <v>1</v>
      </c>
      <c r="AV122" s="95">
        <v>2</v>
      </c>
      <c r="AW122" s="95">
        <v>3</v>
      </c>
      <c r="AX122" s="95" t="s">
        <v>228</v>
      </c>
      <c r="AY122" s="95" t="s">
        <v>28</v>
      </c>
      <c r="AZ122" s="95" t="s">
        <v>28</v>
      </c>
      <c r="BA122" s="95" t="s">
        <v>28</v>
      </c>
      <c r="BB122" s="95" t="s">
        <v>28</v>
      </c>
      <c r="BC122" s="101" t="s">
        <v>443</v>
      </c>
      <c r="BD122" s="102">
        <v>1913</v>
      </c>
      <c r="BE122" s="102">
        <v>2441</v>
      </c>
      <c r="BF122" s="102">
        <v>2609</v>
      </c>
      <c r="BQ122" s="46"/>
      <c r="CC122" s="4"/>
      <c r="CO122" s="4"/>
    </row>
    <row r="123" spans="1:93" s="3" customFormat="1" x14ac:dyDescent="0.3">
      <c r="A123" s="9"/>
      <c r="B123" s="3" t="s">
        <v>123</v>
      </c>
      <c r="C123" s="105">
        <v>1615</v>
      </c>
      <c r="D123" s="106">
        <v>3627</v>
      </c>
      <c r="E123" s="104"/>
      <c r="F123" s="103"/>
      <c r="G123" s="103"/>
      <c r="H123" s="103">
        <v>1.1287556999999999E-8</v>
      </c>
      <c r="I123" s="107">
        <v>44.527157430000003</v>
      </c>
      <c r="J123" s="103">
        <v>42.407628502999998</v>
      </c>
      <c r="K123" s="103">
        <v>46.752620196000002</v>
      </c>
      <c r="L123" s="103">
        <v>1.155951</v>
      </c>
      <c r="M123" s="103">
        <v>1.0998563576</v>
      </c>
      <c r="N123" s="103">
        <v>1.2149065696000001</v>
      </c>
      <c r="O123" s="106">
        <v>2013</v>
      </c>
      <c r="P123" s="106">
        <v>4517</v>
      </c>
      <c r="Q123" s="104"/>
      <c r="R123" s="103"/>
      <c r="S123" s="103"/>
      <c r="T123" s="103">
        <v>8.2280298000000004E-6</v>
      </c>
      <c r="U123" s="107">
        <v>44.564976754</v>
      </c>
      <c r="V123" s="103">
        <v>42.660093007</v>
      </c>
      <c r="W123" s="103">
        <v>46.554918499999999</v>
      </c>
      <c r="X123" s="103">
        <v>1.1065949343000001</v>
      </c>
      <c r="Y123" s="103">
        <v>1.0584103003000001</v>
      </c>
      <c r="Z123" s="103">
        <v>1.1569731966000001</v>
      </c>
      <c r="AA123" s="106">
        <v>2133</v>
      </c>
      <c r="AB123" s="106">
        <v>5005</v>
      </c>
      <c r="AC123" s="104"/>
      <c r="AD123" s="103"/>
      <c r="AE123" s="103"/>
      <c r="AF123" s="103">
        <v>1.7727482000000001E-7</v>
      </c>
      <c r="AG123" s="107">
        <v>42.617382616999997</v>
      </c>
      <c r="AH123" s="103">
        <v>40.846634539999997</v>
      </c>
      <c r="AI123" s="103">
        <v>44.464894639000001</v>
      </c>
      <c r="AJ123" s="103">
        <v>1.1220188407</v>
      </c>
      <c r="AK123" s="103">
        <v>1.0745649075999999</v>
      </c>
      <c r="AL123" s="103">
        <v>1.1715683901</v>
      </c>
      <c r="AM123" s="103">
        <v>0.15041913900000001</v>
      </c>
      <c r="AN123" s="103">
        <v>0.95629765170000003</v>
      </c>
      <c r="AO123" s="103">
        <v>0.89979348029999995</v>
      </c>
      <c r="AP123" s="103">
        <v>1.0163501053999999</v>
      </c>
      <c r="AQ123" s="103">
        <v>0.97972446859999995</v>
      </c>
      <c r="AR123" s="103">
        <v>1.0008493541000001</v>
      </c>
      <c r="AS123" s="103">
        <v>0.93741825860000005</v>
      </c>
      <c r="AT123" s="103">
        <v>1.0685725612999999</v>
      </c>
      <c r="AU123" s="105">
        <v>1</v>
      </c>
      <c r="AV123" s="105">
        <v>2</v>
      </c>
      <c r="AW123" s="105">
        <v>3</v>
      </c>
      <c r="AX123" s="105" t="s">
        <v>28</v>
      </c>
      <c r="AY123" s="105" t="s">
        <v>28</v>
      </c>
      <c r="AZ123" s="105" t="s">
        <v>28</v>
      </c>
      <c r="BA123" s="105" t="s">
        <v>28</v>
      </c>
      <c r="BB123" s="105" t="s">
        <v>28</v>
      </c>
      <c r="BC123" s="99" t="s">
        <v>229</v>
      </c>
      <c r="BD123" s="100">
        <v>1615</v>
      </c>
      <c r="BE123" s="100">
        <v>2013</v>
      </c>
      <c r="BF123" s="100">
        <v>2133</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124</v>
      </c>
      <c r="C124" s="95">
        <v>1177</v>
      </c>
      <c r="D124" s="108">
        <v>3395</v>
      </c>
      <c r="E124" s="109"/>
      <c r="F124" s="97"/>
      <c r="G124" s="97"/>
      <c r="H124" s="97">
        <v>3.6797019999999998E-4</v>
      </c>
      <c r="I124" s="98">
        <v>34.668630339000003</v>
      </c>
      <c r="J124" s="97">
        <v>32.743544475</v>
      </c>
      <c r="K124" s="97">
        <v>36.706897460999997</v>
      </c>
      <c r="L124" s="97">
        <v>0.90001788169999997</v>
      </c>
      <c r="M124" s="97">
        <v>0.84933402260000002</v>
      </c>
      <c r="N124" s="97">
        <v>0.95372629129999997</v>
      </c>
      <c r="O124" s="108">
        <v>1519</v>
      </c>
      <c r="P124" s="108">
        <v>4047</v>
      </c>
      <c r="Q124" s="109"/>
      <c r="R124" s="97"/>
      <c r="S124" s="97"/>
      <c r="T124" s="97">
        <v>6.825869E-3</v>
      </c>
      <c r="U124" s="98">
        <v>37.533975785000003</v>
      </c>
      <c r="V124" s="97">
        <v>35.693121073999997</v>
      </c>
      <c r="W124" s="97">
        <v>39.469771647999998</v>
      </c>
      <c r="X124" s="97">
        <v>0.9320078342</v>
      </c>
      <c r="Y124" s="97">
        <v>0.88565319239999996</v>
      </c>
      <c r="Z124" s="97">
        <v>0.98078865449999997</v>
      </c>
      <c r="AA124" s="108">
        <v>1758</v>
      </c>
      <c r="AB124" s="108">
        <v>4626</v>
      </c>
      <c r="AC124" s="109"/>
      <c r="AD124" s="97"/>
      <c r="AE124" s="97"/>
      <c r="AF124" s="97">
        <v>0.98280429229999999</v>
      </c>
      <c r="AG124" s="98">
        <v>38.002594033999998</v>
      </c>
      <c r="AH124" s="97">
        <v>36.267029331000003</v>
      </c>
      <c r="AI124" s="97">
        <v>39.821214472999998</v>
      </c>
      <c r="AJ124" s="97">
        <v>1.0005219438999999</v>
      </c>
      <c r="AK124" s="97">
        <v>0.95415499410000004</v>
      </c>
      <c r="AL124" s="97">
        <v>1.0491420853</v>
      </c>
      <c r="AM124" s="97">
        <v>0.72318958420000001</v>
      </c>
      <c r="AN124" s="97">
        <v>1.0124851748000001</v>
      </c>
      <c r="AO124" s="97">
        <v>0.94530164270000006</v>
      </c>
      <c r="AP124" s="97">
        <v>1.0844435077000001</v>
      </c>
      <c r="AQ124" s="97">
        <v>4.0856661400000001E-2</v>
      </c>
      <c r="AR124" s="97">
        <v>1.0826495139000001</v>
      </c>
      <c r="AS124" s="97">
        <v>1.0033068872999999</v>
      </c>
      <c r="AT124" s="97">
        <v>1.1682666438</v>
      </c>
      <c r="AU124" s="95">
        <v>1</v>
      </c>
      <c r="AV124" s="95">
        <v>2</v>
      </c>
      <c r="AW124" s="95" t="s">
        <v>28</v>
      </c>
      <c r="AX124" s="95" t="s">
        <v>228</v>
      </c>
      <c r="AY124" s="95" t="s">
        <v>28</v>
      </c>
      <c r="AZ124" s="95" t="s">
        <v>28</v>
      </c>
      <c r="BA124" s="95" t="s">
        <v>28</v>
      </c>
      <c r="BB124" s="95" t="s">
        <v>28</v>
      </c>
      <c r="BC124" s="101" t="s">
        <v>444</v>
      </c>
      <c r="BD124" s="102">
        <v>1177</v>
      </c>
      <c r="BE124" s="102">
        <v>1519</v>
      </c>
      <c r="BF124" s="102">
        <v>1758</v>
      </c>
      <c r="BQ124" s="46"/>
      <c r="CC124" s="4"/>
      <c r="CO124" s="4"/>
    </row>
    <row r="125" spans="1:93" x14ac:dyDescent="0.3">
      <c r="A125" s="9"/>
      <c r="B125" t="s">
        <v>125</v>
      </c>
      <c r="C125" s="95">
        <v>542</v>
      </c>
      <c r="D125" s="108">
        <v>1440</v>
      </c>
      <c r="E125" s="109"/>
      <c r="F125" s="97"/>
      <c r="G125" s="97"/>
      <c r="H125" s="97">
        <v>0.59260110600000004</v>
      </c>
      <c r="I125" s="98">
        <v>37.638888889</v>
      </c>
      <c r="J125" s="97">
        <v>34.599877204999999</v>
      </c>
      <c r="K125" s="97">
        <v>40.944826145</v>
      </c>
      <c r="L125" s="97">
        <v>0.97712752759999999</v>
      </c>
      <c r="M125" s="97">
        <v>0.89772363119999998</v>
      </c>
      <c r="N125" s="97">
        <v>1.0635547198999999</v>
      </c>
      <c r="O125" s="108">
        <v>580</v>
      </c>
      <c r="P125" s="108">
        <v>1722</v>
      </c>
      <c r="Q125" s="109"/>
      <c r="R125" s="97"/>
      <c r="S125" s="97"/>
      <c r="T125" s="97">
        <v>1.86873E-5</v>
      </c>
      <c r="U125" s="98">
        <v>33.681765388999999</v>
      </c>
      <c r="V125" s="97">
        <v>31.049215107999999</v>
      </c>
      <c r="W125" s="97">
        <v>36.537520055000002</v>
      </c>
      <c r="X125" s="97">
        <v>0.83635342530000001</v>
      </c>
      <c r="Y125" s="97">
        <v>0.77063653669999999</v>
      </c>
      <c r="Z125" s="97">
        <v>0.9076743947</v>
      </c>
      <c r="AA125" s="108">
        <v>525</v>
      </c>
      <c r="AB125" s="108">
        <v>1896</v>
      </c>
      <c r="AC125" s="109"/>
      <c r="AD125" s="97"/>
      <c r="AE125" s="97"/>
      <c r="AF125" s="97">
        <v>5.6236100000000001E-13</v>
      </c>
      <c r="AG125" s="98">
        <v>27.689873418000001</v>
      </c>
      <c r="AH125" s="97">
        <v>25.419762550000002</v>
      </c>
      <c r="AI125" s="97">
        <v>30.162716445000001</v>
      </c>
      <c r="AJ125" s="97">
        <v>0.72901144470000001</v>
      </c>
      <c r="AK125" s="97">
        <v>0.66898522429999996</v>
      </c>
      <c r="AL125" s="97">
        <v>0.79442365420000005</v>
      </c>
      <c r="AM125" s="97">
        <v>1.1467490000000001E-3</v>
      </c>
      <c r="AN125" s="97">
        <v>0.82210279350000004</v>
      </c>
      <c r="AO125" s="97">
        <v>0.73054915809999998</v>
      </c>
      <c r="AP125" s="97">
        <v>0.92513008279999998</v>
      </c>
      <c r="AQ125" s="97">
        <v>6.2979613099999998E-2</v>
      </c>
      <c r="AR125" s="97">
        <v>0.89486609149999996</v>
      </c>
      <c r="AS125" s="97">
        <v>0.79598560630000004</v>
      </c>
      <c r="AT125" s="97">
        <v>1.0060299022999999</v>
      </c>
      <c r="AU125" s="95" t="s">
        <v>28</v>
      </c>
      <c r="AV125" s="95">
        <v>2</v>
      </c>
      <c r="AW125" s="95">
        <v>3</v>
      </c>
      <c r="AX125" s="95" t="s">
        <v>28</v>
      </c>
      <c r="AY125" s="95" t="s">
        <v>425</v>
      </c>
      <c r="AZ125" s="95" t="s">
        <v>28</v>
      </c>
      <c r="BA125" s="95" t="s">
        <v>28</v>
      </c>
      <c r="BB125" s="95" t="s">
        <v>28</v>
      </c>
      <c r="BC125" s="101" t="s">
        <v>440</v>
      </c>
      <c r="BD125" s="102">
        <v>542</v>
      </c>
      <c r="BE125" s="102">
        <v>580</v>
      </c>
      <c r="BF125" s="102">
        <v>525</v>
      </c>
      <c r="BQ125" s="46"/>
      <c r="CC125" s="4"/>
      <c r="CO125" s="4"/>
    </row>
    <row r="126" spans="1:93" s="3" customFormat="1" x14ac:dyDescent="0.3">
      <c r="A126" s="9" t="s">
        <v>233</v>
      </c>
      <c r="B126" s="3" t="s">
        <v>49</v>
      </c>
      <c r="C126" s="105">
        <v>1967</v>
      </c>
      <c r="D126" s="106">
        <v>4835</v>
      </c>
      <c r="E126" s="104"/>
      <c r="F126" s="103"/>
      <c r="G126" s="103"/>
      <c r="H126" s="103">
        <v>1.8018996200000002E-2</v>
      </c>
      <c r="I126" s="107">
        <v>40.682523267999997</v>
      </c>
      <c r="J126" s="103">
        <v>38.923818621000002</v>
      </c>
      <c r="K126" s="103">
        <v>42.520691908000003</v>
      </c>
      <c r="L126" s="103">
        <v>1.0561420528000001</v>
      </c>
      <c r="M126" s="103">
        <v>1.0094031131000001</v>
      </c>
      <c r="N126" s="103">
        <v>1.105045171</v>
      </c>
      <c r="O126" s="106">
        <v>2809</v>
      </c>
      <c r="P126" s="106">
        <v>6758</v>
      </c>
      <c r="Q126" s="104"/>
      <c r="R126" s="103"/>
      <c r="S126" s="103"/>
      <c r="T126" s="103">
        <v>0.1026775937</v>
      </c>
      <c r="U126" s="107">
        <v>41.565551937999999</v>
      </c>
      <c r="V126" s="103">
        <v>40.056513451000001</v>
      </c>
      <c r="W126" s="103">
        <v>43.131440034999997</v>
      </c>
      <c r="X126" s="103">
        <v>1.0321160823</v>
      </c>
      <c r="Y126" s="103">
        <v>0.99366781979999996</v>
      </c>
      <c r="Z126" s="103">
        <v>1.0720520338999999</v>
      </c>
      <c r="AA126" s="106">
        <v>3150</v>
      </c>
      <c r="AB126" s="106">
        <v>8608</v>
      </c>
      <c r="AC126" s="104"/>
      <c r="AD126" s="103"/>
      <c r="AE126" s="103"/>
      <c r="AF126" s="103">
        <v>4.1748698200000003E-2</v>
      </c>
      <c r="AG126" s="107">
        <v>36.593866171000002</v>
      </c>
      <c r="AH126" s="103">
        <v>35.338009517000003</v>
      </c>
      <c r="AI126" s="103">
        <v>37.894353973000001</v>
      </c>
      <c r="AJ126" s="103">
        <v>0.96343334049999996</v>
      </c>
      <c r="AK126" s="103">
        <v>0.92949629150000002</v>
      </c>
      <c r="AL126" s="103">
        <v>0.9986094727</v>
      </c>
      <c r="AM126" s="103">
        <v>9.1591872000000003E-7</v>
      </c>
      <c r="AN126" s="103">
        <v>0.88038927580000004</v>
      </c>
      <c r="AO126" s="103">
        <v>0.83672961160000003</v>
      </c>
      <c r="AP126" s="103">
        <v>0.92632705510000002</v>
      </c>
      <c r="AQ126" s="103">
        <v>0.46516537810000003</v>
      </c>
      <c r="AR126" s="103">
        <v>1.0217053565000001</v>
      </c>
      <c r="AS126" s="103">
        <v>0.96449494150000004</v>
      </c>
      <c r="AT126" s="103">
        <v>1.0823092901</v>
      </c>
      <c r="AU126" s="105" t="s">
        <v>28</v>
      </c>
      <c r="AV126" s="105" t="s">
        <v>28</v>
      </c>
      <c r="AW126" s="105" t="s">
        <v>28</v>
      </c>
      <c r="AX126" s="105" t="s">
        <v>28</v>
      </c>
      <c r="AY126" s="105" t="s">
        <v>425</v>
      </c>
      <c r="AZ126" s="105" t="s">
        <v>28</v>
      </c>
      <c r="BA126" s="105" t="s">
        <v>28</v>
      </c>
      <c r="BB126" s="105" t="s">
        <v>28</v>
      </c>
      <c r="BC126" s="99" t="s">
        <v>427</v>
      </c>
      <c r="BD126" s="100">
        <v>1967</v>
      </c>
      <c r="BE126" s="100">
        <v>2809</v>
      </c>
      <c r="BF126" s="100">
        <v>3150</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50</v>
      </c>
      <c r="C127" s="95">
        <v>1044</v>
      </c>
      <c r="D127" s="108">
        <v>2487</v>
      </c>
      <c r="E127" s="109"/>
      <c r="F127" s="97"/>
      <c r="G127" s="97"/>
      <c r="H127" s="97">
        <v>6.0972511999999998E-3</v>
      </c>
      <c r="I127" s="98">
        <v>41.978287092999999</v>
      </c>
      <c r="J127" s="97">
        <v>39.507603543000002</v>
      </c>
      <c r="K127" s="97">
        <v>44.603479563999997</v>
      </c>
      <c r="L127" s="97">
        <v>1.0897808382</v>
      </c>
      <c r="M127" s="97">
        <v>1.0248357941999999</v>
      </c>
      <c r="N127" s="97">
        <v>1.1588415256</v>
      </c>
      <c r="O127" s="108">
        <v>1358</v>
      </c>
      <c r="P127" s="108">
        <v>2978</v>
      </c>
      <c r="Q127" s="109"/>
      <c r="R127" s="97"/>
      <c r="S127" s="97"/>
      <c r="T127" s="97">
        <v>6.1544523000000003E-6</v>
      </c>
      <c r="U127" s="98">
        <v>45.601074547000003</v>
      </c>
      <c r="V127" s="97">
        <v>43.239099783</v>
      </c>
      <c r="W127" s="97">
        <v>48.092074308000001</v>
      </c>
      <c r="X127" s="97">
        <v>1.1323223250000001</v>
      </c>
      <c r="Y127" s="97">
        <v>1.0729334642999999</v>
      </c>
      <c r="Z127" s="97">
        <v>1.1949984694</v>
      </c>
      <c r="AA127" s="108">
        <v>1466</v>
      </c>
      <c r="AB127" s="108">
        <v>3518</v>
      </c>
      <c r="AC127" s="109"/>
      <c r="AD127" s="97"/>
      <c r="AE127" s="97"/>
      <c r="AF127" s="97">
        <v>4.5746939999999998E-4</v>
      </c>
      <c r="AG127" s="98">
        <v>41.671404207000002</v>
      </c>
      <c r="AH127" s="97">
        <v>39.591942185999997</v>
      </c>
      <c r="AI127" s="97">
        <v>43.860084469</v>
      </c>
      <c r="AJ127" s="97">
        <v>1.0971133788</v>
      </c>
      <c r="AK127" s="97">
        <v>1.0416936292000001</v>
      </c>
      <c r="AL127" s="97">
        <v>1.1554815467999999</v>
      </c>
      <c r="AM127" s="97">
        <v>1.6725200199999998E-2</v>
      </c>
      <c r="AN127" s="97">
        <v>0.91382504949999999</v>
      </c>
      <c r="AO127" s="97">
        <v>0.84879773729999997</v>
      </c>
      <c r="AP127" s="97">
        <v>0.98383417449999999</v>
      </c>
      <c r="AQ127" s="97">
        <v>4.4315414999999997E-2</v>
      </c>
      <c r="AR127" s="97">
        <v>1.0863014597</v>
      </c>
      <c r="AS127" s="97">
        <v>1.0021068253000001</v>
      </c>
      <c r="AT127" s="97">
        <v>1.1775699273</v>
      </c>
      <c r="AU127" s="95">
        <v>1</v>
      </c>
      <c r="AV127" s="95">
        <v>2</v>
      </c>
      <c r="AW127" s="95">
        <v>3</v>
      </c>
      <c r="AX127" s="95" t="s">
        <v>228</v>
      </c>
      <c r="AY127" s="95" t="s">
        <v>425</v>
      </c>
      <c r="AZ127" s="95" t="s">
        <v>28</v>
      </c>
      <c r="BA127" s="95" t="s">
        <v>28</v>
      </c>
      <c r="BB127" s="95" t="s">
        <v>28</v>
      </c>
      <c r="BC127" s="101" t="s">
        <v>431</v>
      </c>
      <c r="BD127" s="102">
        <v>1044</v>
      </c>
      <c r="BE127" s="102">
        <v>1358</v>
      </c>
      <c r="BF127" s="102">
        <v>1466</v>
      </c>
      <c r="BQ127" s="46"/>
    </row>
    <row r="128" spans="1:93" x14ac:dyDescent="0.3">
      <c r="A128" s="9"/>
      <c r="B128" t="s">
        <v>52</v>
      </c>
      <c r="C128" s="95">
        <v>1562</v>
      </c>
      <c r="D128" s="108">
        <v>4057</v>
      </c>
      <c r="E128" s="109"/>
      <c r="F128" s="97"/>
      <c r="G128" s="97"/>
      <c r="H128" s="97">
        <v>0.98507534699999999</v>
      </c>
      <c r="I128" s="98">
        <v>38.501355682000003</v>
      </c>
      <c r="J128" s="97">
        <v>36.638584825999999</v>
      </c>
      <c r="K128" s="97">
        <v>40.458833122000001</v>
      </c>
      <c r="L128" s="97">
        <v>0.99951766900000005</v>
      </c>
      <c r="M128" s="97">
        <v>0.95024923790000004</v>
      </c>
      <c r="N128" s="97">
        <v>1.0513405650000001</v>
      </c>
      <c r="O128" s="108">
        <v>2119</v>
      </c>
      <c r="P128" s="108">
        <v>5240</v>
      </c>
      <c r="Q128" s="109"/>
      <c r="R128" s="97"/>
      <c r="S128" s="97"/>
      <c r="T128" s="97">
        <v>0.85207437789999996</v>
      </c>
      <c r="U128" s="98">
        <v>40.438931298</v>
      </c>
      <c r="V128" s="97">
        <v>38.753273368000002</v>
      </c>
      <c r="W128" s="97">
        <v>42.197910585999999</v>
      </c>
      <c r="X128" s="97">
        <v>1.0041409147</v>
      </c>
      <c r="Y128" s="97">
        <v>0.96146041309999997</v>
      </c>
      <c r="Z128" s="97">
        <v>1.0487160602000001</v>
      </c>
      <c r="AA128" s="108">
        <v>2411</v>
      </c>
      <c r="AB128" s="108">
        <v>6308</v>
      </c>
      <c r="AC128" s="109"/>
      <c r="AD128" s="97"/>
      <c r="AE128" s="97"/>
      <c r="AF128" s="97">
        <v>0.76327334719999995</v>
      </c>
      <c r="AG128" s="98">
        <v>38.221306278</v>
      </c>
      <c r="AH128" s="97">
        <v>36.725703909000003</v>
      </c>
      <c r="AI128" s="97">
        <v>39.777814939000002</v>
      </c>
      <c r="AJ128" s="97">
        <v>1.0062801402999999</v>
      </c>
      <c r="AK128" s="97">
        <v>0.96610789659999996</v>
      </c>
      <c r="AL128" s="97">
        <v>1.0481228073</v>
      </c>
      <c r="AM128" s="97">
        <v>5.8217506099999997E-2</v>
      </c>
      <c r="AN128" s="97">
        <v>0.94516113680000002</v>
      </c>
      <c r="AO128" s="97">
        <v>0.89157809480000005</v>
      </c>
      <c r="AP128" s="97">
        <v>1.0019644716</v>
      </c>
      <c r="AQ128" s="97">
        <v>0.14093625639999999</v>
      </c>
      <c r="AR128" s="97">
        <v>1.0503248673000001</v>
      </c>
      <c r="AS128" s="97">
        <v>0.98386908230000003</v>
      </c>
      <c r="AT128" s="97">
        <v>1.1212694318</v>
      </c>
      <c r="AU128" s="95" t="s">
        <v>28</v>
      </c>
      <c r="AV128" s="95" t="s">
        <v>28</v>
      </c>
      <c r="AW128" s="95" t="s">
        <v>28</v>
      </c>
      <c r="AX128" s="95" t="s">
        <v>28</v>
      </c>
      <c r="AY128" s="95" t="s">
        <v>28</v>
      </c>
      <c r="AZ128" s="95" t="s">
        <v>28</v>
      </c>
      <c r="BA128" s="95" t="s">
        <v>28</v>
      </c>
      <c r="BB128" s="95" t="s">
        <v>28</v>
      </c>
      <c r="BC128" s="101" t="s">
        <v>28</v>
      </c>
      <c r="BD128" s="102">
        <v>1562</v>
      </c>
      <c r="BE128" s="102">
        <v>2119</v>
      </c>
      <c r="BF128" s="102">
        <v>2411</v>
      </c>
      <c r="BQ128" s="46"/>
    </row>
    <row r="129" spans="1:104" x14ac:dyDescent="0.3">
      <c r="A129" s="9"/>
      <c r="B129" t="s">
        <v>51</v>
      </c>
      <c r="C129" s="95">
        <v>2068</v>
      </c>
      <c r="D129" s="108">
        <v>5006</v>
      </c>
      <c r="E129" s="109"/>
      <c r="F129" s="97"/>
      <c r="G129" s="97"/>
      <c r="H129" s="97">
        <v>1.9254331000000001E-3</v>
      </c>
      <c r="I129" s="98">
        <v>41.310427486999998</v>
      </c>
      <c r="J129" s="97">
        <v>39.567789503</v>
      </c>
      <c r="K129" s="97">
        <v>43.129814441999997</v>
      </c>
      <c r="L129" s="97">
        <v>1.0724428129000001</v>
      </c>
      <c r="M129" s="97">
        <v>1.0260758889999999</v>
      </c>
      <c r="N129" s="97">
        <v>1.1209049928000001</v>
      </c>
      <c r="O129" s="108">
        <v>2751</v>
      </c>
      <c r="P129" s="108">
        <v>6434</v>
      </c>
      <c r="Q129" s="109"/>
      <c r="R129" s="97"/>
      <c r="S129" s="97"/>
      <c r="T129" s="97">
        <v>2.2069053E-3</v>
      </c>
      <c r="U129" s="98">
        <v>42.757227229999998</v>
      </c>
      <c r="V129" s="97">
        <v>41.188948744000001</v>
      </c>
      <c r="W129" s="97">
        <v>44.385218272000003</v>
      </c>
      <c r="X129" s="97">
        <v>1.0617066248</v>
      </c>
      <c r="Y129" s="97">
        <v>1.0217699009000001</v>
      </c>
      <c r="Z129" s="97">
        <v>1.1032043088000001</v>
      </c>
      <c r="AA129" s="108">
        <v>2952</v>
      </c>
      <c r="AB129" s="108">
        <v>7383</v>
      </c>
      <c r="AC129" s="109"/>
      <c r="AD129" s="97"/>
      <c r="AE129" s="97"/>
      <c r="AF129" s="97">
        <v>6.5118928999999999E-3</v>
      </c>
      <c r="AG129" s="98">
        <v>39.983746445000001</v>
      </c>
      <c r="AH129" s="97">
        <v>38.567092887999998</v>
      </c>
      <c r="AI129" s="97">
        <v>41.452436781000003</v>
      </c>
      <c r="AJ129" s="97">
        <v>1.0526811849</v>
      </c>
      <c r="AK129" s="97">
        <v>1.0144605919</v>
      </c>
      <c r="AL129" s="97">
        <v>1.0923417686000001</v>
      </c>
      <c r="AM129" s="97">
        <v>1.1381930700000001E-2</v>
      </c>
      <c r="AN129" s="97">
        <v>0.93513422260000001</v>
      </c>
      <c r="AO129" s="97">
        <v>0.88780377730000004</v>
      </c>
      <c r="AP129" s="97">
        <v>0.98498794050000005</v>
      </c>
      <c r="AQ129" s="97">
        <v>0.23690660969999999</v>
      </c>
      <c r="AR129" s="97">
        <v>1.0350226281999999</v>
      </c>
      <c r="AS129" s="97">
        <v>0.97763373050000002</v>
      </c>
      <c r="AT129" s="97">
        <v>1.0957803598</v>
      </c>
      <c r="AU129" s="95">
        <v>1</v>
      </c>
      <c r="AV129" s="95">
        <v>2</v>
      </c>
      <c r="AW129" s="95">
        <v>3</v>
      </c>
      <c r="AX129" s="95" t="s">
        <v>28</v>
      </c>
      <c r="AY129" s="95" t="s">
        <v>425</v>
      </c>
      <c r="AZ129" s="95" t="s">
        <v>28</v>
      </c>
      <c r="BA129" s="95" t="s">
        <v>28</v>
      </c>
      <c r="BB129" s="95" t="s">
        <v>28</v>
      </c>
      <c r="BC129" s="101" t="s">
        <v>441</v>
      </c>
      <c r="BD129" s="102">
        <v>2068</v>
      </c>
      <c r="BE129" s="102">
        <v>2751</v>
      </c>
      <c r="BF129" s="102">
        <v>2952</v>
      </c>
      <c r="BQ129" s="46"/>
    </row>
    <row r="130" spans="1:104" x14ac:dyDescent="0.3">
      <c r="A130" s="9"/>
      <c r="B130" t="s">
        <v>53</v>
      </c>
      <c r="C130" s="95">
        <v>1083</v>
      </c>
      <c r="D130" s="108">
        <v>2613</v>
      </c>
      <c r="E130" s="109"/>
      <c r="F130" s="97"/>
      <c r="G130" s="97"/>
      <c r="H130" s="97">
        <v>1.7405777800000001E-2</v>
      </c>
      <c r="I130" s="98">
        <v>41.446613087999999</v>
      </c>
      <c r="J130" s="97">
        <v>39.050240051999999</v>
      </c>
      <c r="K130" s="97">
        <v>43.990042934999998</v>
      </c>
      <c r="L130" s="97">
        <v>1.0759782706000001</v>
      </c>
      <c r="M130" s="97">
        <v>1.0129571658000001</v>
      </c>
      <c r="N130" s="97">
        <v>1.1429202319</v>
      </c>
      <c r="O130" s="108">
        <v>1491</v>
      </c>
      <c r="P130" s="108">
        <v>3499</v>
      </c>
      <c r="Q130" s="109"/>
      <c r="R130" s="97"/>
      <c r="S130" s="97"/>
      <c r="T130" s="97">
        <v>3.1528393699999997E-2</v>
      </c>
      <c r="U130" s="98">
        <v>42.612174907000004</v>
      </c>
      <c r="V130" s="97">
        <v>40.503218947000001</v>
      </c>
      <c r="W130" s="97">
        <v>44.830941774999999</v>
      </c>
      <c r="X130" s="97">
        <v>1.0581048241</v>
      </c>
      <c r="Y130" s="97">
        <v>1.0050127933999999</v>
      </c>
      <c r="Z130" s="97">
        <v>1.1140015591000001</v>
      </c>
      <c r="AA130" s="108">
        <v>1615</v>
      </c>
      <c r="AB130" s="108">
        <v>4215</v>
      </c>
      <c r="AC130" s="109"/>
      <c r="AD130" s="97"/>
      <c r="AE130" s="97"/>
      <c r="AF130" s="97">
        <v>0.72952910790000003</v>
      </c>
      <c r="AG130" s="98">
        <v>38.315539739000002</v>
      </c>
      <c r="AH130" s="97">
        <v>36.491688869000001</v>
      </c>
      <c r="AI130" s="97">
        <v>40.230546488999998</v>
      </c>
      <c r="AJ130" s="97">
        <v>1.0087610932</v>
      </c>
      <c r="AK130" s="97">
        <v>0.96009333990000001</v>
      </c>
      <c r="AL130" s="97">
        <v>1.0598958464999999</v>
      </c>
      <c r="AM130" s="97">
        <v>3.0830383999999999E-3</v>
      </c>
      <c r="AN130" s="97">
        <v>0.89916883670000003</v>
      </c>
      <c r="AO130" s="97">
        <v>0.83805082799999997</v>
      </c>
      <c r="AP130" s="97">
        <v>0.96474410600000005</v>
      </c>
      <c r="AQ130" s="97">
        <v>0.48728192980000001</v>
      </c>
      <c r="AR130" s="97">
        <v>1.0281220040000001</v>
      </c>
      <c r="AS130" s="97">
        <v>0.95073600170000006</v>
      </c>
      <c r="AT130" s="97">
        <v>1.1118069087</v>
      </c>
      <c r="AU130" s="95" t="s">
        <v>28</v>
      </c>
      <c r="AV130" s="95" t="s">
        <v>28</v>
      </c>
      <c r="AW130" s="95" t="s">
        <v>28</v>
      </c>
      <c r="AX130" s="95" t="s">
        <v>28</v>
      </c>
      <c r="AY130" s="95" t="s">
        <v>425</v>
      </c>
      <c r="AZ130" s="95" t="s">
        <v>28</v>
      </c>
      <c r="BA130" s="95" t="s">
        <v>28</v>
      </c>
      <c r="BB130" s="95" t="s">
        <v>28</v>
      </c>
      <c r="BC130" s="101" t="s">
        <v>427</v>
      </c>
      <c r="BD130" s="102">
        <v>1083</v>
      </c>
      <c r="BE130" s="102">
        <v>1491</v>
      </c>
      <c r="BF130" s="102">
        <v>1615</v>
      </c>
    </row>
    <row r="131" spans="1:104" x14ac:dyDescent="0.3">
      <c r="A131" s="9"/>
      <c r="B131" t="s">
        <v>57</v>
      </c>
      <c r="C131" s="95">
        <v>2450</v>
      </c>
      <c r="D131" s="108">
        <v>6521</v>
      </c>
      <c r="E131" s="109"/>
      <c r="F131" s="97"/>
      <c r="G131" s="97"/>
      <c r="H131" s="97">
        <v>0.23066477160000001</v>
      </c>
      <c r="I131" s="98">
        <v>37.570924705000003</v>
      </c>
      <c r="J131" s="97">
        <v>36.112288894999999</v>
      </c>
      <c r="K131" s="97">
        <v>39.088477257000001</v>
      </c>
      <c r="L131" s="97">
        <v>0.97536313770000005</v>
      </c>
      <c r="M131" s="97">
        <v>0.936379132</v>
      </c>
      <c r="N131" s="97">
        <v>1.0159701535000001</v>
      </c>
      <c r="O131" s="108">
        <v>3182</v>
      </c>
      <c r="P131" s="108">
        <v>8549</v>
      </c>
      <c r="Q131" s="109"/>
      <c r="R131" s="97"/>
      <c r="S131" s="97"/>
      <c r="T131" s="97">
        <v>1.59571E-5</v>
      </c>
      <c r="U131" s="98">
        <v>37.220727570000001</v>
      </c>
      <c r="V131" s="97">
        <v>35.949685787</v>
      </c>
      <c r="W131" s="97">
        <v>38.536708472999997</v>
      </c>
      <c r="X131" s="97">
        <v>0.92422955380000005</v>
      </c>
      <c r="Y131" s="97">
        <v>0.89173640340000004</v>
      </c>
      <c r="Z131" s="97">
        <v>0.95790669169999998</v>
      </c>
      <c r="AA131" s="108">
        <v>3921</v>
      </c>
      <c r="AB131" s="108">
        <v>10710</v>
      </c>
      <c r="AC131" s="109"/>
      <c r="AD131" s="97"/>
      <c r="AE131" s="97"/>
      <c r="AF131" s="97">
        <v>2.5777222999999998E-2</v>
      </c>
      <c r="AG131" s="98">
        <v>36.610644258000001</v>
      </c>
      <c r="AH131" s="97">
        <v>35.482465345999998</v>
      </c>
      <c r="AI131" s="97">
        <v>37.774694060999998</v>
      </c>
      <c r="AJ131" s="97">
        <v>0.96387506940000001</v>
      </c>
      <c r="AK131" s="97">
        <v>0.93319764969999996</v>
      </c>
      <c r="AL131" s="97">
        <v>0.99556096149999995</v>
      </c>
      <c r="AM131" s="97">
        <v>0.48852737039999999</v>
      </c>
      <c r="AN131" s="97">
        <v>0.98360904390000004</v>
      </c>
      <c r="AO131" s="97">
        <v>0.93866959969999997</v>
      </c>
      <c r="AP131" s="97">
        <v>1.0306999943999999</v>
      </c>
      <c r="AQ131" s="97">
        <v>0.72752998930000001</v>
      </c>
      <c r="AR131" s="97">
        <v>0.99067903869999996</v>
      </c>
      <c r="AS131" s="97">
        <v>0.93984084099999998</v>
      </c>
      <c r="AT131" s="97">
        <v>1.0442671938999999</v>
      </c>
      <c r="AU131" s="95" t="s">
        <v>28</v>
      </c>
      <c r="AV131" s="95">
        <v>2</v>
      </c>
      <c r="AW131" s="95" t="s">
        <v>28</v>
      </c>
      <c r="AX131" s="95" t="s">
        <v>28</v>
      </c>
      <c r="AY131" s="95" t="s">
        <v>28</v>
      </c>
      <c r="AZ131" s="95" t="s">
        <v>28</v>
      </c>
      <c r="BA131" s="95" t="s">
        <v>28</v>
      </c>
      <c r="BB131" s="95" t="s">
        <v>28</v>
      </c>
      <c r="BC131" s="101">
        <v>-2</v>
      </c>
      <c r="BD131" s="102">
        <v>2450</v>
      </c>
      <c r="BE131" s="102">
        <v>3182</v>
      </c>
      <c r="BF131" s="102">
        <v>3921</v>
      </c>
      <c r="BQ131" s="46"/>
    </row>
    <row r="132" spans="1:104" x14ac:dyDescent="0.3">
      <c r="A132" s="9"/>
      <c r="B132" t="s">
        <v>54</v>
      </c>
      <c r="C132" s="95">
        <v>1476</v>
      </c>
      <c r="D132" s="108">
        <v>3836</v>
      </c>
      <c r="E132" s="109"/>
      <c r="F132" s="97"/>
      <c r="G132" s="97"/>
      <c r="H132" s="97">
        <v>0.96689019939999998</v>
      </c>
      <c r="I132" s="98">
        <v>38.477580813000003</v>
      </c>
      <c r="J132" s="97">
        <v>36.563845722000003</v>
      </c>
      <c r="K132" s="97">
        <v>40.491479931000001</v>
      </c>
      <c r="L132" s="97">
        <v>0.99890045959999996</v>
      </c>
      <c r="M132" s="97">
        <v>0.94833569979999999</v>
      </c>
      <c r="N132" s="97">
        <v>1.0521613056000001</v>
      </c>
      <c r="O132" s="108">
        <v>1756</v>
      </c>
      <c r="P132" s="108">
        <v>4528</v>
      </c>
      <c r="Q132" s="109"/>
      <c r="R132" s="97"/>
      <c r="S132" s="97"/>
      <c r="T132" s="97">
        <v>0.1199013107</v>
      </c>
      <c r="U132" s="98">
        <v>38.780918728000003</v>
      </c>
      <c r="V132" s="97">
        <v>37.008823296999999</v>
      </c>
      <c r="W132" s="97">
        <v>40.637867497999999</v>
      </c>
      <c r="X132" s="97">
        <v>0.96297073030000002</v>
      </c>
      <c r="Y132" s="97">
        <v>0.91825029250000001</v>
      </c>
      <c r="Z132" s="97">
        <v>1.0098691336000001</v>
      </c>
      <c r="AA132" s="108">
        <v>1975</v>
      </c>
      <c r="AB132" s="108">
        <v>5304</v>
      </c>
      <c r="AC132" s="109"/>
      <c r="AD132" s="97"/>
      <c r="AE132" s="97"/>
      <c r="AF132" s="97">
        <v>0.3855652644</v>
      </c>
      <c r="AG132" s="98">
        <v>37.236048265000001</v>
      </c>
      <c r="AH132" s="97">
        <v>35.629526712999997</v>
      </c>
      <c r="AI132" s="97">
        <v>38.915007252000002</v>
      </c>
      <c r="AJ132" s="97">
        <v>0.98034053570000002</v>
      </c>
      <c r="AK132" s="97">
        <v>0.93734384729999998</v>
      </c>
      <c r="AL132" s="97">
        <v>1.0253095156000001</v>
      </c>
      <c r="AM132" s="97">
        <v>0.21520477739999999</v>
      </c>
      <c r="AN132" s="97">
        <v>0.96016416029999996</v>
      </c>
      <c r="AO132" s="97">
        <v>0.90038143599999998</v>
      </c>
      <c r="AP132" s="97">
        <v>1.0239162846000001</v>
      </c>
      <c r="AQ132" s="97">
        <v>0.82402338580000001</v>
      </c>
      <c r="AR132" s="97">
        <v>1.0078834976</v>
      </c>
      <c r="AS132" s="97">
        <v>0.94048561429999999</v>
      </c>
      <c r="AT132" s="97">
        <v>1.0801113055</v>
      </c>
      <c r="AU132" s="95" t="s">
        <v>28</v>
      </c>
      <c r="AV132" s="95" t="s">
        <v>28</v>
      </c>
      <c r="AW132" s="95" t="s">
        <v>28</v>
      </c>
      <c r="AX132" s="95" t="s">
        <v>28</v>
      </c>
      <c r="AY132" s="95" t="s">
        <v>28</v>
      </c>
      <c r="AZ132" s="95" t="s">
        <v>28</v>
      </c>
      <c r="BA132" s="95" t="s">
        <v>28</v>
      </c>
      <c r="BB132" s="95" t="s">
        <v>28</v>
      </c>
      <c r="BC132" s="101" t="s">
        <v>28</v>
      </c>
      <c r="BD132" s="102">
        <v>1476</v>
      </c>
      <c r="BE132" s="102">
        <v>1756</v>
      </c>
      <c r="BF132" s="102">
        <v>1975</v>
      </c>
      <c r="BQ132" s="46"/>
      <c r="CC132" s="4"/>
    </row>
    <row r="133" spans="1:104" x14ac:dyDescent="0.3">
      <c r="A133" s="9"/>
      <c r="B133" t="s">
        <v>55</v>
      </c>
      <c r="C133" s="95">
        <v>2966</v>
      </c>
      <c r="D133" s="108">
        <v>7711</v>
      </c>
      <c r="E133" s="109"/>
      <c r="F133" s="97"/>
      <c r="G133" s="97"/>
      <c r="H133" s="97">
        <v>0.9397054722</v>
      </c>
      <c r="I133" s="98">
        <v>38.464531188999999</v>
      </c>
      <c r="J133" s="97">
        <v>37.104867134000003</v>
      </c>
      <c r="K133" s="97">
        <v>39.874018528000001</v>
      </c>
      <c r="L133" s="97">
        <v>0.99856168369999998</v>
      </c>
      <c r="M133" s="97">
        <v>0.96200519090000003</v>
      </c>
      <c r="N133" s="97">
        <v>1.0365073344</v>
      </c>
      <c r="O133" s="108">
        <v>3915</v>
      </c>
      <c r="P133" s="108">
        <v>9414</v>
      </c>
      <c r="Q133" s="109"/>
      <c r="R133" s="97"/>
      <c r="S133" s="97"/>
      <c r="T133" s="97">
        <v>5.25354086E-2</v>
      </c>
      <c r="U133" s="98">
        <v>41.586998088000001</v>
      </c>
      <c r="V133" s="97">
        <v>40.304503511</v>
      </c>
      <c r="W133" s="97">
        <v>42.91030181</v>
      </c>
      <c r="X133" s="97">
        <v>1.0326486126000001</v>
      </c>
      <c r="Y133" s="97">
        <v>0.99964802760000004</v>
      </c>
      <c r="Z133" s="97">
        <v>1.0667386195999999</v>
      </c>
      <c r="AA133" s="108">
        <v>4426</v>
      </c>
      <c r="AB133" s="108">
        <v>11262</v>
      </c>
      <c r="AC133" s="109"/>
      <c r="AD133" s="97"/>
      <c r="AE133" s="97"/>
      <c r="AF133" s="97">
        <v>2.8785378800000001E-2</v>
      </c>
      <c r="AG133" s="98">
        <v>39.300301900000001</v>
      </c>
      <c r="AH133" s="97">
        <v>38.159377997999997</v>
      </c>
      <c r="AI133" s="97">
        <v>40.475338186000002</v>
      </c>
      <c r="AJ133" s="97">
        <v>1.0346876431000001</v>
      </c>
      <c r="AK133" s="97">
        <v>1.0035379775</v>
      </c>
      <c r="AL133" s="97">
        <v>1.0668041897</v>
      </c>
      <c r="AM133" s="97">
        <v>9.9453444999999998E-3</v>
      </c>
      <c r="AN133" s="97">
        <v>0.94501415600000005</v>
      </c>
      <c r="AO133" s="97">
        <v>0.90523829040000003</v>
      </c>
      <c r="AP133" s="97">
        <v>0.98653775980000002</v>
      </c>
      <c r="AQ133" s="97">
        <v>1.344533E-3</v>
      </c>
      <c r="AR133" s="97">
        <v>1.0811778228</v>
      </c>
      <c r="AS133" s="97">
        <v>1.0308045314000001</v>
      </c>
      <c r="AT133" s="97">
        <v>1.1340127530999999</v>
      </c>
      <c r="AU133" s="95" t="s">
        <v>28</v>
      </c>
      <c r="AV133" s="95" t="s">
        <v>28</v>
      </c>
      <c r="AW133" s="95" t="s">
        <v>28</v>
      </c>
      <c r="AX133" s="95" t="s">
        <v>228</v>
      </c>
      <c r="AY133" s="95" t="s">
        <v>425</v>
      </c>
      <c r="AZ133" s="95" t="s">
        <v>28</v>
      </c>
      <c r="BA133" s="95" t="s">
        <v>28</v>
      </c>
      <c r="BB133" s="95" t="s">
        <v>28</v>
      </c>
      <c r="BC133" s="101" t="s">
        <v>432</v>
      </c>
      <c r="BD133" s="102">
        <v>2966</v>
      </c>
      <c r="BE133" s="102">
        <v>3915</v>
      </c>
      <c r="BF133" s="102">
        <v>4426</v>
      </c>
    </row>
    <row r="134" spans="1:104" x14ac:dyDescent="0.3">
      <c r="A134" s="9"/>
      <c r="B134" t="s">
        <v>58</v>
      </c>
      <c r="C134" s="95">
        <v>1094</v>
      </c>
      <c r="D134" s="108">
        <v>3245</v>
      </c>
      <c r="E134" s="109"/>
      <c r="F134" s="97"/>
      <c r="G134" s="97"/>
      <c r="H134" s="97">
        <v>1.3652000000000001E-5</v>
      </c>
      <c r="I134" s="98">
        <v>33.713405238999997</v>
      </c>
      <c r="J134" s="97">
        <v>31.773689442999999</v>
      </c>
      <c r="K134" s="97">
        <v>35.771536535999999</v>
      </c>
      <c r="L134" s="97">
        <v>0.87521968049999999</v>
      </c>
      <c r="M134" s="97">
        <v>0.82420128029999995</v>
      </c>
      <c r="N134" s="97">
        <v>0.9293961409</v>
      </c>
      <c r="O134" s="108">
        <v>1430</v>
      </c>
      <c r="P134" s="108">
        <v>4066</v>
      </c>
      <c r="Q134" s="109"/>
      <c r="R134" s="97"/>
      <c r="S134" s="97"/>
      <c r="T134" s="97">
        <v>4.3214337999999998E-7</v>
      </c>
      <c r="U134" s="98">
        <v>35.169699950999998</v>
      </c>
      <c r="V134" s="97">
        <v>33.393292307000003</v>
      </c>
      <c r="W134" s="97">
        <v>37.040606336000003</v>
      </c>
      <c r="X134" s="97">
        <v>0.87330039500000001</v>
      </c>
      <c r="Y134" s="97">
        <v>0.82860523019999999</v>
      </c>
      <c r="Z134" s="97">
        <v>0.92040642780000004</v>
      </c>
      <c r="AA134" s="108">
        <v>1845</v>
      </c>
      <c r="AB134" s="108">
        <v>5346</v>
      </c>
      <c r="AC134" s="109"/>
      <c r="AD134" s="97"/>
      <c r="AE134" s="97"/>
      <c r="AF134" s="97">
        <v>5.0751499999999997E-5</v>
      </c>
      <c r="AG134" s="98">
        <v>34.511784511999998</v>
      </c>
      <c r="AH134" s="97">
        <v>32.972401881000003</v>
      </c>
      <c r="AI134" s="97">
        <v>36.123036304999999</v>
      </c>
      <c r="AJ134" s="97">
        <v>0.9086168617</v>
      </c>
      <c r="AK134" s="97">
        <v>0.86746138920000004</v>
      </c>
      <c r="AL134" s="97">
        <v>0.95172489709999997</v>
      </c>
      <c r="AM134" s="97">
        <v>0.59196593080000004</v>
      </c>
      <c r="AN134" s="97">
        <v>0.98129311770000005</v>
      </c>
      <c r="AO134" s="97">
        <v>0.91581778170000006</v>
      </c>
      <c r="AP134" s="97">
        <v>1.0514495372999999</v>
      </c>
      <c r="AQ134" s="97">
        <v>0.29241333209999998</v>
      </c>
      <c r="AR134" s="97">
        <v>1.0431963101999999</v>
      </c>
      <c r="AS134" s="97">
        <v>0.96421956649999996</v>
      </c>
      <c r="AT134" s="97">
        <v>1.1286418358999999</v>
      </c>
      <c r="AU134" s="95">
        <v>1</v>
      </c>
      <c r="AV134" s="95">
        <v>2</v>
      </c>
      <c r="AW134" s="95">
        <v>3</v>
      </c>
      <c r="AX134" s="95" t="s">
        <v>28</v>
      </c>
      <c r="AY134" s="95" t="s">
        <v>28</v>
      </c>
      <c r="AZ134" s="95" t="s">
        <v>28</v>
      </c>
      <c r="BA134" s="95" t="s">
        <v>28</v>
      </c>
      <c r="BB134" s="95" t="s">
        <v>28</v>
      </c>
      <c r="BC134" s="101" t="s">
        <v>229</v>
      </c>
      <c r="BD134" s="102">
        <v>1094</v>
      </c>
      <c r="BE134" s="102">
        <v>1430</v>
      </c>
      <c r="BF134" s="102">
        <v>1845</v>
      </c>
    </row>
    <row r="135" spans="1:104" x14ac:dyDescent="0.3">
      <c r="A135" s="9"/>
      <c r="B135" t="s">
        <v>56</v>
      </c>
      <c r="C135" s="95">
        <v>2008</v>
      </c>
      <c r="D135" s="108">
        <v>4971</v>
      </c>
      <c r="E135" s="109"/>
      <c r="F135" s="97"/>
      <c r="G135" s="97"/>
      <c r="H135" s="97">
        <v>3.7740289500000003E-2</v>
      </c>
      <c r="I135" s="98">
        <v>40.394286864000001</v>
      </c>
      <c r="J135" s="97">
        <v>38.665573242999997</v>
      </c>
      <c r="K135" s="97">
        <v>42.200290189999997</v>
      </c>
      <c r="L135" s="97">
        <v>1.0486592674999999</v>
      </c>
      <c r="M135" s="97">
        <v>1.0026952209</v>
      </c>
      <c r="N135" s="97">
        <v>1.0967303289000001</v>
      </c>
      <c r="O135" s="108">
        <v>2514</v>
      </c>
      <c r="P135" s="108">
        <v>6139</v>
      </c>
      <c r="Q135" s="109"/>
      <c r="R135" s="97"/>
      <c r="S135" s="97"/>
      <c r="T135" s="97">
        <v>0.41280378880000002</v>
      </c>
      <c r="U135" s="98">
        <v>40.951294998999998</v>
      </c>
      <c r="V135" s="97">
        <v>39.381393287000002</v>
      </c>
      <c r="W135" s="97">
        <v>42.583779346999997</v>
      </c>
      <c r="X135" s="97">
        <v>1.0168634406999999</v>
      </c>
      <c r="Y135" s="97">
        <v>0.97697093889999997</v>
      </c>
      <c r="Z135" s="97">
        <v>1.0583848668</v>
      </c>
      <c r="AA135" s="108">
        <v>2683</v>
      </c>
      <c r="AB135" s="108">
        <v>7119</v>
      </c>
      <c r="AC135" s="109"/>
      <c r="AD135" s="97"/>
      <c r="AE135" s="97"/>
      <c r="AF135" s="97">
        <v>0.69309290879999996</v>
      </c>
      <c r="AG135" s="98">
        <v>37.687877511000003</v>
      </c>
      <c r="AH135" s="97">
        <v>36.288455358</v>
      </c>
      <c r="AI135" s="97">
        <v>39.141266754</v>
      </c>
      <c r="AJ135" s="97">
        <v>0.992236173</v>
      </c>
      <c r="AK135" s="97">
        <v>0.95456337700000005</v>
      </c>
      <c r="AL135" s="97">
        <v>1.0313957635</v>
      </c>
      <c r="AM135" s="97">
        <v>2.7735513000000001E-3</v>
      </c>
      <c r="AN135" s="97">
        <v>0.92030978539999997</v>
      </c>
      <c r="AO135" s="97">
        <v>0.87157877920000004</v>
      </c>
      <c r="AP135" s="97">
        <v>0.9717654</v>
      </c>
      <c r="AQ135" s="97">
        <v>0.64725684240000003</v>
      </c>
      <c r="AR135" s="97">
        <v>1.0137892800999999</v>
      </c>
      <c r="AS135" s="97">
        <v>0.95603013140000004</v>
      </c>
      <c r="AT135" s="97">
        <v>1.0750379833000001</v>
      </c>
      <c r="AU135" s="95" t="s">
        <v>28</v>
      </c>
      <c r="AV135" s="95" t="s">
        <v>28</v>
      </c>
      <c r="AW135" s="95" t="s">
        <v>28</v>
      </c>
      <c r="AX135" s="95" t="s">
        <v>28</v>
      </c>
      <c r="AY135" s="95" t="s">
        <v>425</v>
      </c>
      <c r="AZ135" s="95" t="s">
        <v>28</v>
      </c>
      <c r="BA135" s="95" t="s">
        <v>28</v>
      </c>
      <c r="BB135" s="95" t="s">
        <v>28</v>
      </c>
      <c r="BC135" s="101" t="s">
        <v>427</v>
      </c>
      <c r="BD135" s="102">
        <v>2008</v>
      </c>
      <c r="BE135" s="102">
        <v>2514</v>
      </c>
      <c r="BF135" s="102">
        <v>2683</v>
      </c>
    </row>
    <row r="136" spans="1:104" x14ac:dyDescent="0.3">
      <c r="A136" s="9"/>
      <c r="B136" t="s">
        <v>59</v>
      </c>
      <c r="C136" s="95">
        <v>1834</v>
      </c>
      <c r="D136" s="108">
        <v>6351</v>
      </c>
      <c r="E136" s="109"/>
      <c r="F136" s="97"/>
      <c r="G136" s="97"/>
      <c r="H136" s="97">
        <v>1.600796E-33</v>
      </c>
      <c r="I136" s="98">
        <v>28.877342151000001</v>
      </c>
      <c r="J136" s="97">
        <v>27.585511870000001</v>
      </c>
      <c r="K136" s="97">
        <v>30.229668878999998</v>
      </c>
      <c r="L136" s="97">
        <v>0.74967265969999997</v>
      </c>
      <c r="M136" s="97">
        <v>0.71539498469999996</v>
      </c>
      <c r="N136" s="97">
        <v>0.78559272660000001</v>
      </c>
      <c r="O136" s="108">
        <v>2496</v>
      </c>
      <c r="P136" s="108">
        <v>7948</v>
      </c>
      <c r="Q136" s="109"/>
      <c r="R136" s="97"/>
      <c r="S136" s="97"/>
      <c r="T136" s="97">
        <v>6.5641779999999997E-34</v>
      </c>
      <c r="U136" s="98">
        <v>31.404126823999999</v>
      </c>
      <c r="V136" s="97">
        <v>30.195974928999998</v>
      </c>
      <c r="W136" s="97">
        <v>32.660617314</v>
      </c>
      <c r="X136" s="97">
        <v>0.77979728000000004</v>
      </c>
      <c r="Y136" s="97">
        <v>0.74910214590000002</v>
      </c>
      <c r="Z136" s="97">
        <v>0.81175017490000001</v>
      </c>
      <c r="AA136" s="108">
        <v>2710</v>
      </c>
      <c r="AB136" s="108">
        <v>8820</v>
      </c>
      <c r="AC136" s="109"/>
      <c r="AD136" s="97"/>
      <c r="AE136" s="97"/>
      <c r="AF136" s="97">
        <v>3.9195420000000002E-27</v>
      </c>
      <c r="AG136" s="98">
        <v>30.725623583000001</v>
      </c>
      <c r="AH136" s="97">
        <v>29.590314174</v>
      </c>
      <c r="AI136" s="97">
        <v>31.904492092000002</v>
      </c>
      <c r="AJ136" s="97">
        <v>0.80893584809999997</v>
      </c>
      <c r="AK136" s="97">
        <v>0.77836627749999998</v>
      </c>
      <c r="AL136" s="97">
        <v>0.8407060086</v>
      </c>
      <c r="AM136" s="97">
        <v>0.43109122290000002</v>
      </c>
      <c r="AN136" s="97">
        <v>0.97839445609999998</v>
      </c>
      <c r="AO136" s="97">
        <v>0.92661547470000005</v>
      </c>
      <c r="AP136" s="97">
        <v>1.0330668305999999</v>
      </c>
      <c r="AQ136" s="97">
        <v>6.383789E-3</v>
      </c>
      <c r="AR136" s="97">
        <v>1.0875005968</v>
      </c>
      <c r="AS136" s="97">
        <v>1.0238832142000001</v>
      </c>
      <c r="AT136" s="97">
        <v>1.1550707461</v>
      </c>
      <c r="AU136" s="95">
        <v>1</v>
      </c>
      <c r="AV136" s="95">
        <v>2</v>
      </c>
      <c r="AW136" s="95">
        <v>3</v>
      </c>
      <c r="AX136" s="95" t="s">
        <v>228</v>
      </c>
      <c r="AY136" s="95" t="s">
        <v>28</v>
      </c>
      <c r="AZ136" s="95" t="s">
        <v>28</v>
      </c>
      <c r="BA136" s="95" t="s">
        <v>28</v>
      </c>
      <c r="BB136" s="95" t="s">
        <v>28</v>
      </c>
      <c r="BC136" s="101" t="s">
        <v>443</v>
      </c>
      <c r="BD136" s="102">
        <v>1834</v>
      </c>
      <c r="BE136" s="102">
        <v>2496</v>
      </c>
      <c r="BF136" s="102">
        <v>2710</v>
      </c>
    </row>
    <row r="137" spans="1:104" x14ac:dyDescent="0.3">
      <c r="A137" s="9"/>
      <c r="B137" t="s">
        <v>60</v>
      </c>
      <c r="C137" s="95">
        <v>1172</v>
      </c>
      <c r="D137" s="108">
        <v>4213</v>
      </c>
      <c r="E137" s="109"/>
      <c r="F137" s="97"/>
      <c r="G137" s="97"/>
      <c r="H137" s="97">
        <v>4.6204419999999996E-28</v>
      </c>
      <c r="I137" s="98">
        <v>27.818656538999999</v>
      </c>
      <c r="J137" s="97">
        <v>26.270739016</v>
      </c>
      <c r="K137" s="97">
        <v>29.457780049</v>
      </c>
      <c r="L137" s="97">
        <v>0.72218856320000002</v>
      </c>
      <c r="M137" s="97">
        <v>0.68143726469999999</v>
      </c>
      <c r="N137" s="97">
        <v>0.76537686999999999</v>
      </c>
      <c r="O137" s="108">
        <v>1715</v>
      </c>
      <c r="P137" s="108">
        <v>5473</v>
      </c>
      <c r="Q137" s="109"/>
      <c r="R137" s="97"/>
      <c r="S137" s="97"/>
      <c r="T137" s="97">
        <v>1.5510880000000001E-24</v>
      </c>
      <c r="U137" s="98">
        <v>31.335647725000001</v>
      </c>
      <c r="V137" s="97">
        <v>29.887148916000001</v>
      </c>
      <c r="W137" s="97">
        <v>32.854348909000002</v>
      </c>
      <c r="X137" s="97">
        <v>0.77809687250000004</v>
      </c>
      <c r="Y137" s="97">
        <v>0.74155643000000004</v>
      </c>
      <c r="Z137" s="97">
        <v>0.81643785759999998</v>
      </c>
      <c r="AA137" s="108">
        <v>1915</v>
      </c>
      <c r="AB137" s="108">
        <v>6442</v>
      </c>
      <c r="AC137" s="109"/>
      <c r="AD137" s="97"/>
      <c r="AE137" s="97"/>
      <c r="AF137" s="97">
        <v>4.990402E-26</v>
      </c>
      <c r="AG137" s="98">
        <v>29.726792921000001</v>
      </c>
      <c r="AH137" s="97">
        <v>28.424758629999999</v>
      </c>
      <c r="AI137" s="97">
        <v>31.088468644999999</v>
      </c>
      <c r="AJ137" s="97">
        <v>0.78263890650000001</v>
      </c>
      <c r="AK137" s="97">
        <v>0.74780876529999996</v>
      </c>
      <c r="AL137" s="97">
        <v>0.8190913058</v>
      </c>
      <c r="AM137" s="97">
        <v>0.1128775539</v>
      </c>
      <c r="AN137" s="97">
        <v>0.94865736239999998</v>
      </c>
      <c r="AO137" s="97">
        <v>0.8888132097</v>
      </c>
      <c r="AP137" s="97">
        <v>1.0125308462</v>
      </c>
      <c r="AQ137" s="97">
        <v>1.6823914E-3</v>
      </c>
      <c r="AR137" s="97">
        <v>1.1264256303</v>
      </c>
      <c r="AS137" s="97">
        <v>1.0457860714</v>
      </c>
      <c r="AT137" s="97">
        <v>1.2132832280000001</v>
      </c>
      <c r="AU137" s="95">
        <v>1</v>
      </c>
      <c r="AV137" s="95">
        <v>2</v>
      </c>
      <c r="AW137" s="95">
        <v>3</v>
      </c>
      <c r="AX137" s="95" t="s">
        <v>228</v>
      </c>
      <c r="AY137" s="95" t="s">
        <v>28</v>
      </c>
      <c r="AZ137" s="95" t="s">
        <v>28</v>
      </c>
      <c r="BA137" s="95" t="s">
        <v>28</v>
      </c>
      <c r="BB137" s="95" t="s">
        <v>28</v>
      </c>
      <c r="BC137" s="101" t="s">
        <v>443</v>
      </c>
      <c r="BD137" s="102">
        <v>1172</v>
      </c>
      <c r="BE137" s="102">
        <v>1715</v>
      </c>
      <c r="BF137" s="102">
        <v>1915</v>
      </c>
      <c r="CO137" s="4"/>
    </row>
    <row r="138" spans="1:104" x14ac:dyDescent="0.3">
      <c r="A138" s="9"/>
      <c r="B138" t="s">
        <v>166</v>
      </c>
      <c r="C138" s="95">
        <v>20868</v>
      </c>
      <c r="D138" s="108">
        <v>56465</v>
      </c>
      <c r="E138" s="109"/>
      <c r="F138" s="97"/>
      <c r="G138" s="97"/>
      <c r="H138" s="97" t="s">
        <v>28</v>
      </c>
      <c r="I138" s="98">
        <v>36.957407242999999</v>
      </c>
      <c r="J138" s="97">
        <v>36.459364856999997</v>
      </c>
      <c r="K138" s="97">
        <v>37.462252991</v>
      </c>
      <c r="L138" s="97" t="s">
        <v>28</v>
      </c>
      <c r="M138" s="97" t="s">
        <v>28</v>
      </c>
      <c r="N138" s="97" t="s">
        <v>28</v>
      </c>
      <c r="O138" s="108">
        <v>27612</v>
      </c>
      <c r="P138" s="108">
        <v>71338</v>
      </c>
      <c r="Q138" s="109"/>
      <c r="R138" s="97"/>
      <c r="S138" s="97"/>
      <c r="T138" s="97">
        <v>3.1080800000000002E-5</v>
      </c>
      <c r="U138" s="98">
        <v>38.705879054999997</v>
      </c>
      <c r="V138" s="97">
        <v>38.252023815999998</v>
      </c>
      <c r="W138" s="97">
        <v>39.165119226000002</v>
      </c>
      <c r="X138" s="97">
        <v>0.96371193020000001</v>
      </c>
      <c r="Y138" s="97">
        <v>0.94709568259999999</v>
      </c>
      <c r="Z138" s="97">
        <v>0.98061970040000002</v>
      </c>
      <c r="AA138" s="108">
        <v>31163</v>
      </c>
      <c r="AB138" s="108">
        <v>85397</v>
      </c>
      <c r="AC138" s="109"/>
      <c r="AD138" s="97"/>
      <c r="AE138" s="97"/>
      <c r="AF138" s="97">
        <v>4.1562881999999999E-6</v>
      </c>
      <c r="AG138" s="98">
        <v>36.491914236</v>
      </c>
      <c r="AH138" s="97">
        <v>36.088996469999998</v>
      </c>
      <c r="AI138" s="97">
        <v>36.899330401999997</v>
      </c>
      <c r="AJ138" s="97">
        <v>0.96508998020000003</v>
      </c>
      <c r="AK138" s="97">
        <v>0.95059897559999995</v>
      </c>
      <c r="AL138" s="97">
        <v>0.97980188670000001</v>
      </c>
      <c r="AM138" s="97">
        <v>0.1007338057</v>
      </c>
      <c r="AN138" s="97">
        <v>1.0156635274000001</v>
      </c>
      <c r="AO138" s="97">
        <v>0.99698706599999998</v>
      </c>
      <c r="AP138" s="97">
        <v>1.0346898532</v>
      </c>
      <c r="AQ138" s="97">
        <v>2.2394414999999999E-6</v>
      </c>
      <c r="AR138" s="97">
        <v>1.0469839686</v>
      </c>
      <c r="AS138" s="97">
        <v>1.0272553622</v>
      </c>
      <c r="AT138" s="97">
        <v>1.0670914660999999</v>
      </c>
      <c r="AU138" s="95" t="s">
        <v>28</v>
      </c>
      <c r="AV138" s="95">
        <v>2</v>
      </c>
      <c r="AW138" s="95">
        <v>3</v>
      </c>
      <c r="AX138" s="95" t="s">
        <v>228</v>
      </c>
      <c r="AY138" s="95" t="s">
        <v>28</v>
      </c>
      <c r="AZ138" s="95" t="s">
        <v>28</v>
      </c>
      <c r="BA138" s="95" t="s">
        <v>28</v>
      </c>
      <c r="BB138" s="95" t="s">
        <v>28</v>
      </c>
      <c r="BC138" s="101" t="s">
        <v>445</v>
      </c>
      <c r="BD138" s="102">
        <v>20868</v>
      </c>
      <c r="BE138" s="102">
        <v>27612</v>
      </c>
      <c r="BF138" s="102">
        <v>31163</v>
      </c>
      <c r="BQ138" s="46"/>
      <c r="CZ138" s="4"/>
    </row>
    <row r="139" spans="1:104" s="3" customFormat="1" x14ac:dyDescent="0.3">
      <c r="A139" s="9" t="s">
        <v>232</v>
      </c>
      <c r="B139" s="3" t="s">
        <v>126</v>
      </c>
      <c r="C139" s="105">
        <v>144</v>
      </c>
      <c r="D139" s="106">
        <v>620</v>
      </c>
      <c r="E139" s="104"/>
      <c r="F139" s="103"/>
      <c r="G139" s="103"/>
      <c r="H139" s="103">
        <v>1.3606445E-9</v>
      </c>
      <c r="I139" s="107">
        <v>23.225806452</v>
      </c>
      <c r="J139" s="103">
        <v>19.725923324</v>
      </c>
      <c r="K139" s="103">
        <v>27.346658327</v>
      </c>
      <c r="L139" s="103">
        <v>0.60295549380000002</v>
      </c>
      <c r="M139" s="103">
        <v>0.51194640700000005</v>
      </c>
      <c r="N139" s="103">
        <v>0.71014333240000005</v>
      </c>
      <c r="O139" s="106">
        <v>79</v>
      </c>
      <c r="P139" s="106">
        <v>318</v>
      </c>
      <c r="Q139" s="104"/>
      <c r="R139" s="103"/>
      <c r="S139" s="103"/>
      <c r="T139" s="103">
        <v>1.78204E-5</v>
      </c>
      <c r="U139" s="107">
        <v>24.842767296000002</v>
      </c>
      <c r="V139" s="103">
        <v>19.926559280999999</v>
      </c>
      <c r="W139" s="103">
        <v>30.971884216999999</v>
      </c>
      <c r="X139" s="103">
        <v>0.61687186760000001</v>
      </c>
      <c r="Y139" s="103">
        <v>0.49471467209999997</v>
      </c>
      <c r="Z139" s="103">
        <v>0.76919267309999995</v>
      </c>
      <c r="AA139" s="106">
        <v>96</v>
      </c>
      <c r="AB139" s="106">
        <v>371</v>
      </c>
      <c r="AC139" s="104"/>
      <c r="AD139" s="103"/>
      <c r="AE139" s="103"/>
      <c r="AF139" s="103">
        <v>1.716213E-4</v>
      </c>
      <c r="AG139" s="107">
        <v>25.876010782000002</v>
      </c>
      <c r="AH139" s="103">
        <v>21.184681046000001</v>
      </c>
      <c r="AI139" s="103">
        <v>31.606231526999998</v>
      </c>
      <c r="AJ139" s="103">
        <v>0.68125656329999995</v>
      </c>
      <c r="AK139" s="103">
        <v>0.55765190149999999</v>
      </c>
      <c r="AL139" s="103">
        <v>0.8322584462</v>
      </c>
      <c r="AM139" s="103">
        <v>0.78850005010000002</v>
      </c>
      <c r="AN139" s="103">
        <v>1.0415913201</v>
      </c>
      <c r="AO139" s="103">
        <v>0.77338587999999997</v>
      </c>
      <c r="AP139" s="103">
        <v>1.402808748</v>
      </c>
      <c r="AQ139" s="103">
        <v>0.63072942369999996</v>
      </c>
      <c r="AR139" s="103">
        <v>1.0696191474000001</v>
      </c>
      <c r="AS139" s="103">
        <v>0.81292939779999995</v>
      </c>
      <c r="AT139" s="103">
        <v>1.4073609881</v>
      </c>
      <c r="AU139" s="105">
        <v>1</v>
      </c>
      <c r="AV139" s="105">
        <v>2</v>
      </c>
      <c r="AW139" s="105">
        <v>3</v>
      </c>
      <c r="AX139" s="105" t="s">
        <v>28</v>
      </c>
      <c r="AY139" s="105" t="s">
        <v>28</v>
      </c>
      <c r="AZ139" s="105" t="s">
        <v>28</v>
      </c>
      <c r="BA139" s="105" t="s">
        <v>28</v>
      </c>
      <c r="BB139" s="105" t="s">
        <v>28</v>
      </c>
      <c r="BC139" s="99" t="s">
        <v>229</v>
      </c>
      <c r="BD139" s="100">
        <v>144</v>
      </c>
      <c r="BE139" s="100">
        <v>79</v>
      </c>
      <c r="BF139" s="100">
        <v>96</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E19" sqref="E19"/>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35" max="35" width="11.44140625" customWidth="1"/>
    <col min="38" max="38" width="14" style="17" customWidth="1"/>
    <col min="52" max="52" width="11.664062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446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457</v>
      </c>
      <c r="BN6" s="6"/>
      <c r="BO6" s="6"/>
      <c r="BP6" s="6"/>
      <c r="BQ6" s="6"/>
      <c r="BR6" s="11"/>
      <c r="BS6" s="11"/>
      <c r="BT6" s="11"/>
      <c r="BU6" s="11"/>
    </row>
    <row r="7" spans="1:77" x14ac:dyDescent="0.3">
      <c r="A7" s="8" t="s">
        <v>37</v>
      </c>
      <c r="B7" s="95" t="s">
        <v>1</v>
      </c>
      <c r="C7" s="95" t="s">
        <v>2</v>
      </c>
      <c r="D7" s="96" t="s">
        <v>3</v>
      </c>
      <c r="E7" s="97" t="s">
        <v>4</v>
      </c>
      <c r="F7" s="97" t="s">
        <v>5</v>
      </c>
      <c r="G7" s="97" t="s">
        <v>6</v>
      </c>
      <c r="H7" s="98" t="s">
        <v>7</v>
      </c>
      <c r="I7" s="97" t="s">
        <v>153</v>
      </c>
      <c r="J7" s="97" t="s">
        <v>154</v>
      </c>
      <c r="K7" s="97" t="s">
        <v>8</v>
      </c>
      <c r="L7" s="97" t="s">
        <v>9</v>
      </c>
      <c r="M7" s="97" t="s">
        <v>10</v>
      </c>
      <c r="N7" s="97" t="s">
        <v>242</v>
      </c>
      <c r="O7" s="95" t="s">
        <v>243</v>
      </c>
      <c r="P7" s="95" t="s">
        <v>244</v>
      </c>
      <c r="Q7" s="95" t="s">
        <v>245</v>
      </c>
      <c r="R7" s="95" t="s">
        <v>246</v>
      </c>
      <c r="S7" s="95" t="s">
        <v>11</v>
      </c>
      <c r="T7" s="95" t="s">
        <v>12</v>
      </c>
      <c r="U7" s="96" t="s">
        <v>13</v>
      </c>
      <c r="V7" s="95" t="s">
        <v>14</v>
      </c>
      <c r="W7" s="95" t="s">
        <v>15</v>
      </c>
      <c r="X7" s="95" t="s">
        <v>16</v>
      </c>
      <c r="Y7" s="98" t="s">
        <v>17</v>
      </c>
      <c r="Z7" s="95" t="s">
        <v>155</v>
      </c>
      <c r="AA7" s="95" t="s">
        <v>156</v>
      </c>
      <c r="AB7" s="95" t="s">
        <v>18</v>
      </c>
      <c r="AC7" s="95" t="s">
        <v>19</v>
      </c>
      <c r="AD7" s="95" t="s">
        <v>20</v>
      </c>
      <c r="AE7" s="95" t="s">
        <v>247</v>
      </c>
      <c r="AF7" s="95" t="s">
        <v>248</v>
      </c>
      <c r="AG7" s="95" t="s">
        <v>249</v>
      </c>
      <c r="AH7" s="95" t="s">
        <v>250</v>
      </c>
      <c r="AI7" s="95" t="s">
        <v>251</v>
      </c>
      <c r="AJ7" s="95" t="s">
        <v>208</v>
      </c>
      <c r="AK7" s="95" t="s">
        <v>209</v>
      </c>
      <c r="AL7" s="96" t="s">
        <v>210</v>
      </c>
      <c r="AM7" s="95" t="s">
        <v>211</v>
      </c>
      <c r="AN7" s="95" t="s">
        <v>212</v>
      </c>
      <c r="AO7" s="95" t="s">
        <v>213</v>
      </c>
      <c r="AP7" s="98" t="s">
        <v>214</v>
      </c>
      <c r="AQ7" s="95" t="s">
        <v>215</v>
      </c>
      <c r="AR7" s="95" t="s">
        <v>216</v>
      </c>
      <c r="AS7" s="95" t="s">
        <v>217</v>
      </c>
      <c r="AT7" s="95" t="s">
        <v>218</v>
      </c>
      <c r="AU7" s="95" t="s">
        <v>219</v>
      </c>
      <c r="AV7" s="95" t="s">
        <v>252</v>
      </c>
      <c r="AW7" s="95" t="s">
        <v>253</v>
      </c>
      <c r="AX7" s="95" t="s">
        <v>254</v>
      </c>
      <c r="AY7" s="95" t="s">
        <v>255</v>
      </c>
      <c r="AZ7" s="95" t="s">
        <v>256</v>
      </c>
      <c r="BA7" s="95" t="s">
        <v>257</v>
      </c>
      <c r="BB7" s="95" t="s">
        <v>220</v>
      </c>
      <c r="BC7" s="95" t="s">
        <v>221</v>
      </c>
      <c r="BD7" s="95" t="s">
        <v>222</v>
      </c>
      <c r="BE7" s="95" t="s">
        <v>223</v>
      </c>
      <c r="BF7" s="95" t="s">
        <v>258</v>
      </c>
      <c r="BG7" s="95" t="s">
        <v>21</v>
      </c>
      <c r="BH7" s="95" t="s">
        <v>22</v>
      </c>
      <c r="BI7" s="95" t="s">
        <v>23</v>
      </c>
      <c r="BJ7" s="95" t="s">
        <v>24</v>
      </c>
      <c r="BK7" s="95" t="s">
        <v>157</v>
      </c>
      <c r="BL7" s="95" t="s">
        <v>158</v>
      </c>
      <c r="BM7" s="95" t="s">
        <v>224</v>
      </c>
      <c r="BN7" s="95" t="s">
        <v>259</v>
      </c>
      <c r="BO7" s="95" t="s">
        <v>260</v>
      </c>
      <c r="BP7" s="95" t="s">
        <v>261</v>
      </c>
      <c r="BQ7" s="95" t="s">
        <v>159</v>
      </c>
      <c r="BR7" s="97" t="s">
        <v>225</v>
      </c>
      <c r="BS7" s="97" t="s">
        <v>25</v>
      </c>
      <c r="BT7" s="97" t="s">
        <v>26</v>
      </c>
      <c r="BU7" s="97" t="s">
        <v>226</v>
      </c>
      <c r="BV7" s="99" t="s">
        <v>27</v>
      </c>
      <c r="BW7" s="100" t="s">
        <v>129</v>
      </c>
      <c r="BX7" s="100" t="s">
        <v>130</v>
      </c>
      <c r="BY7" s="100" t="s">
        <v>227</v>
      </c>
    </row>
    <row r="8" spans="1:77" x14ac:dyDescent="0.3">
      <c r="A8" t="s">
        <v>38</v>
      </c>
      <c r="B8" s="95">
        <v>412</v>
      </c>
      <c r="C8" s="95">
        <v>1978</v>
      </c>
      <c r="D8" s="96"/>
      <c r="E8" s="97"/>
      <c r="F8" s="97"/>
      <c r="G8" s="97">
        <v>2.1421439999999999E-35</v>
      </c>
      <c r="H8" s="98">
        <v>20.829120324000002</v>
      </c>
      <c r="I8" s="97">
        <v>18.911903303999999</v>
      </c>
      <c r="J8" s="97">
        <v>22.940697532000002</v>
      </c>
      <c r="K8" s="97">
        <v>0.54073612280000005</v>
      </c>
      <c r="L8" s="97">
        <v>0.49072110060000002</v>
      </c>
      <c r="M8" s="97">
        <v>0.59584875020000005</v>
      </c>
      <c r="N8" s="97" t="s">
        <v>28</v>
      </c>
      <c r="O8" s="95" t="s">
        <v>28</v>
      </c>
      <c r="P8" s="95" t="s">
        <v>28</v>
      </c>
      <c r="Q8" s="95" t="s">
        <v>28</v>
      </c>
      <c r="R8" s="95" t="s">
        <v>28</v>
      </c>
      <c r="S8" s="95">
        <v>282</v>
      </c>
      <c r="T8" s="95">
        <v>1768</v>
      </c>
      <c r="U8" s="96"/>
      <c r="V8" s="97"/>
      <c r="W8" s="97"/>
      <c r="X8" s="97">
        <v>2.9026179999999999E-54</v>
      </c>
      <c r="Y8" s="98">
        <v>15.950226244</v>
      </c>
      <c r="Z8" s="97">
        <v>14.193141528</v>
      </c>
      <c r="AA8" s="97">
        <v>17.924834805</v>
      </c>
      <c r="AB8" s="97">
        <v>0.39606078239999998</v>
      </c>
      <c r="AC8" s="97">
        <v>0.35231947320000001</v>
      </c>
      <c r="AD8" s="97">
        <v>0.44523268030000002</v>
      </c>
      <c r="AE8" s="95" t="s">
        <v>28</v>
      </c>
      <c r="AF8" s="95" t="s">
        <v>28</v>
      </c>
      <c r="AG8" s="95" t="s">
        <v>28</v>
      </c>
      <c r="AH8" s="95" t="s">
        <v>28</v>
      </c>
      <c r="AI8" s="95" t="s">
        <v>28</v>
      </c>
      <c r="AJ8" s="95">
        <v>322</v>
      </c>
      <c r="AK8" s="95">
        <v>2014</v>
      </c>
      <c r="AL8" s="96"/>
      <c r="AM8" s="97"/>
      <c r="AN8" s="97"/>
      <c r="AO8" s="97">
        <v>4.4504150000000002E-54</v>
      </c>
      <c r="AP8" s="98">
        <v>15.988083416</v>
      </c>
      <c r="AQ8" s="97">
        <v>14.333782097</v>
      </c>
      <c r="AR8" s="97">
        <v>17.833312211999999</v>
      </c>
      <c r="AS8" s="97">
        <v>0.4209299051</v>
      </c>
      <c r="AT8" s="97">
        <v>0.3772612702</v>
      </c>
      <c r="AU8" s="97">
        <v>0.46965325889999998</v>
      </c>
      <c r="AV8" s="95" t="s">
        <v>28</v>
      </c>
      <c r="AW8" s="95" t="s">
        <v>28</v>
      </c>
      <c r="AX8" s="95" t="s">
        <v>28</v>
      </c>
      <c r="AY8" s="95" t="s">
        <v>28</v>
      </c>
      <c r="AZ8" s="95" t="s">
        <v>28</v>
      </c>
      <c r="BA8" s="95" t="s">
        <v>28</v>
      </c>
      <c r="BB8" s="95" t="s">
        <v>28</v>
      </c>
      <c r="BC8" s="95" t="s">
        <v>28</v>
      </c>
      <c r="BD8" s="95" t="s">
        <v>28</v>
      </c>
      <c r="BE8" s="95" t="s">
        <v>28</v>
      </c>
      <c r="BF8" s="95" t="s">
        <v>28</v>
      </c>
      <c r="BG8" s="95" t="s">
        <v>28</v>
      </c>
      <c r="BH8" s="95" t="s">
        <v>28</v>
      </c>
      <c r="BI8" s="95" t="s">
        <v>28</v>
      </c>
      <c r="BJ8" s="95" t="s">
        <v>28</v>
      </c>
      <c r="BK8" s="95">
        <v>1</v>
      </c>
      <c r="BL8" s="95">
        <v>2</v>
      </c>
      <c r="BM8" s="95">
        <v>3</v>
      </c>
      <c r="BN8" s="95" t="s">
        <v>28</v>
      </c>
      <c r="BO8" s="95" t="s">
        <v>28</v>
      </c>
      <c r="BP8" s="95" t="s">
        <v>28</v>
      </c>
      <c r="BQ8" s="95" t="s">
        <v>28</v>
      </c>
      <c r="BR8" s="97" t="s">
        <v>28</v>
      </c>
      <c r="BS8" s="97" t="s">
        <v>28</v>
      </c>
      <c r="BT8" s="97" t="s">
        <v>28</v>
      </c>
      <c r="BU8" s="97" t="s">
        <v>28</v>
      </c>
      <c r="BV8" s="101" t="s">
        <v>447</v>
      </c>
      <c r="BW8" s="102">
        <v>412</v>
      </c>
      <c r="BX8" s="102">
        <v>282</v>
      </c>
      <c r="BY8" s="102">
        <v>322</v>
      </c>
    </row>
    <row r="9" spans="1:77" x14ac:dyDescent="0.3">
      <c r="A9" t="s">
        <v>39</v>
      </c>
      <c r="B9" s="95">
        <v>4131</v>
      </c>
      <c r="C9" s="95">
        <v>10627</v>
      </c>
      <c r="D9" s="96"/>
      <c r="E9" s="97"/>
      <c r="F9" s="97"/>
      <c r="G9" s="97">
        <v>0.57693883729999995</v>
      </c>
      <c r="H9" s="98">
        <v>38.872682789000002</v>
      </c>
      <c r="I9" s="97">
        <v>37.705174280999998</v>
      </c>
      <c r="J9" s="97">
        <v>40.076342201000003</v>
      </c>
      <c r="K9" s="97">
        <v>1.0091575374999999</v>
      </c>
      <c r="L9" s="97">
        <v>0.97734911130000002</v>
      </c>
      <c r="M9" s="97">
        <v>1.0420011885</v>
      </c>
      <c r="N9" s="97" t="s">
        <v>420</v>
      </c>
      <c r="O9" s="97">
        <v>1.0393329913</v>
      </c>
      <c r="P9" s="97">
        <v>1.0019380794999999</v>
      </c>
      <c r="Q9" s="97">
        <v>1.0781235775</v>
      </c>
      <c r="R9" s="103">
        <v>3.9062493199999999E-2</v>
      </c>
      <c r="S9" s="95">
        <v>5430</v>
      </c>
      <c r="T9" s="95">
        <v>13489</v>
      </c>
      <c r="U9" s="96"/>
      <c r="V9" s="97"/>
      <c r="W9" s="97"/>
      <c r="X9" s="97">
        <v>0.97617728329999998</v>
      </c>
      <c r="Y9" s="98">
        <v>40.255022611000001</v>
      </c>
      <c r="Z9" s="97">
        <v>39.198435322999998</v>
      </c>
      <c r="AA9" s="97">
        <v>41.340090033000003</v>
      </c>
      <c r="AB9" s="97">
        <v>0.99957426979999997</v>
      </c>
      <c r="AC9" s="97">
        <v>0.97202440580000005</v>
      </c>
      <c r="AD9" s="97">
        <v>1.0279049733000001</v>
      </c>
      <c r="AE9" s="95" t="s">
        <v>44</v>
      </c>
      <c r="AF9" s="97">
        <v>1.0584244524999999</v>
      </c>
      <c r="AG9" s="97">
        <v>1.0250752017</v>
      </c>
      <c r="AH9" s="97">
        <v>1.0928586701</v>
      </c>
      <c r="AI9" s="103">
        <v>5.0872510000000005E-4</v>
      </c>
      <c r="AJ9" s="95">
        <v>5855</v>
      </c>
      <c r="AK9" s="95">
        <v>14383</v>
      </c>
      <c r="AL9" s="96"/>
      <c r="AM9" s="97"/>
      <c r="AN9" s="97"/>
      <c r="AO9" s="97">
        <v>4.3730296000000002E-7</v>
      </c>
      <c r="AP9" s="98">
        <v>40.707780018000001</v>
      </c>
      <c r="AQ9" s="97">
        <v>39.678314438000001</v>
      </c>
      <c r="AR9" s="97">
        <v>41.763955385999999</v>
      </c>
      <c r="AS9" s="97">
        <v>1.0717433435999999</v>
      </c>
      <c r="AT9" s="97">
        <v>1.0433180792000001</v>
      </c>
      <c r="AU9" s="97">
        <v>1.1009430561</v>
      </c>
      <c r="AV9" s="95" t="s">
        <v>237</v>
      </c>
      <c r="AW9" s="97">
        <v>1.0210006468999999</v>
      </c>
      <c r="AX9" s="97">
        <v>0.99041529269999995</v>
      </c>
      <c r="AY9" s="97">
        <v>1.0525305179</v>
      </c>
      <c r="AZ9" s="103">
        <v>0.18046603180000001</v>
      </c>
      <c r="BA9" s="97" t="s">
        <v>238</v>
      </c>
      <c r="BB9" s="97">
        <v>0.11009644490000001</v>
      </c>
      <c r="BC9" s="97">
        <v>0.8976322712</v>
      </c>
      <c r="BD9" s="97">
        <v>0.78625708049999998</v>
      </c>
      <c r="BE9" s="97">
        <v>1.0247840233000001</v>
      </c>
      <c r="BF9" s="95" t="s">
        <v>235</v>
      </c>
      <c r="BG9" s="97">
        <v>0.46344818170000002</v>
      </c>
      <c r="BH9" s="97">
        <v>1.0561253195</v>
      </c>
      <c r="BI9" s="97">
        <v>0.9126799042</v>
      </c>
      <c r="BJ9" s="97">
        <v>1.2221159744000001</v>
      </c>
      <c r="BK9" s="95" t="s">
        <v>28</v>
      </c>
      <c r="BL9" s="95" t="s">
        <v>28</v>
      </c>
      <c r="BM9" s="95">
        <v>3</v>
      </c>
      <c r="BN9" s="95" t="s">
        <v>428</v>
      </c>
      <c r="BO9" s="95" t="s">
        <v>428</v>
      </c>
      <c r="BP9" s="95" t="s">
        <v>28</v>
      </c>
      <c r="BQ9" s="95" t="s">
        <v>28</v>
      </c>
      <c r="BR9" s="97" t="s">
        <v>28</v>
      </c>
      <c r="BS9" s="97" t="s">
        <v>28</v>
      </c>
      <c r="BT9" s="97" t="s">
        <v>28</v>
      </c>
      <c r="BU9" s="97" t="s">
        <v>28</v>
      </c>
      <c r="BV9" s="101">
        <v>3</v>
      </c>
      <c r="BW9" s="102">
        <v>4131</v>
      </c>
      <c r="BX9" s="102">
        <v>5430</v>
      </c>
      <c r="BY9" s="102">
        <v>5855</v>
      </c>
    </row>
    <row r="10" spans="1:77" x14ac:dyDescent="0.3">
      <c r="A10" t="s">
        <v>31</v>
      </c>
      <c r="B10" s="95">
        <v>3805</v>
      </c>
      <c r="C10" s="95">
        <v>9468</v>
      </c>
      <c r="D10" s="96"/>
      <c r="E10" s="97"/>
      <c r="F10" s="97"/>
      <c r="G10" s="97">
        <v>1.24525851E-2</v>
      </c>
      <c r="H10" s="98">
        <v>40.18800169</v>
      </c>
      <c r="I10" s="97">
        <v>38.931144822</v>
      </c>
      <c r="J10" s="97">
        <v>41.485435047000003</v>
      </c>
      <c r="K10" s="97">
        <v>1.043303984</v>
      </c>
      <c r="L10" s="97">
        <v>1.0091867501</v>
      </c>
      <c r="M10" s="97">
        <v>1.0785746076</v>
      </c>
      <c r="N10" s="97" t="s">
        <v>28</v>
      </c>
      <c r="O10" s="97" t="s">
        <v>28</v>
      </c>
      <c r="P10" s="97" t="s">
        <v>28</v>
      </c>
      <c r="Q10" s="97" t="s">
        <v>28</v>
      </c>
      <c r="R10" s="103" t="s">
        <v>28</v>
      </c>
      <c r="S10" s="95">
        <v>5102</v>
      </c>
      <c r="T10" s="95">
        <v>11859</v>
      </c>
      <c r="U10" s="96"/>
      <c r="V10" s="97"/>
      <c r="W10" s="97"/>
      <c r="X10" s="97">
        <v>6.6986387999999998E-6</v>
      </c>
      <c r="Y10" s="98">
        <v>43.022177249000002</v>
      </c>
      <c r="Z10" s="97">
        <v>41.857714932</v>
      </c>
      <c r="AA10" s="97">
        <v>44.219034370999999</v>
      </c>
      <c r="AB10" s="97">
        <v>1.0682856106</v>
      </c>
      <c r="AC10" s="97">
        <v>1.0380089851000001</v>
      </c>
      <c r="AD10" s="97">
        <v>1.0994453441000001</v>
      </c>
      <c r="AE10" s="95" t="s">
        <v>28</v>
      </c>
      <c r="AF10" s="97" t="s">
        <v>28</v>
      </c>
      <c r="AG10" s="97" t="s">
        <v>28</v>
      </c>
      <c r="AH10" s="97" t="s">
        <v>28</v>
      </c>
      <c r="AI10" s="103" t="s">
        <v>28</v>
      </c>
      <c r="AJ10" s="95">
        <v>5234</v>
      </c>
      <c r="AK10" s="95">
        <v>14005</v>
      </c>
      <c r="AL10" s="96"/>
      <c r="AM10" s="97"/>
      <c r="AN10" s="97"/>
      <c r="AO10" s="97">
        <v>0.26170585899999999</v>
      </c>
      <c r="AP10" s="98">
        <v>37.372367011999998</v>
      </c>
      <c r="AQ10" s="97">
        <v>36.373489356</v>
      </c>
      <c r="AR10" s="97">
        <v>38.398675539999999</v>
      </c>
      <c r="AS10" s="97">
        <v>0.98392949860000001</v>
      </c>
      <c r="AT10" s="97">
        <v>0.95648278040000001</v>
      </c>
      <c r="AU10" s="97">
        <v>1.0121638129999999</v>
      </c>
      <c r="AV10" s="95" t="s">
        <v>28</v>
      </c>
      <c r="AW10" s="97" t="s">
        <v>28</v>
      </c>
      <c r="AX10" s="97" t="s">
        <v>28</v>
      </c>
      <c r="AY10" s="97" t="s">
        <v>28</v>
      </c>
      <c r="AZ10" s="103" t="s">
        <v>28</v>
      </c>
      <c r="BA10" s="97" t="s">
        <v>28</v>
      </c>
      <c r="BB10" s="97" t="s">
        <v>28</v>
      </c>
      <c r="BC10" s="97" t="s">
        <v>28</v>
      </c>
      <c r="BD10" s="97" t="s">
        <v>28</v>
      </c>
      <c r="BE10" s="97" t="s">
        <v>28</v>
      </c>
      <c r="BF10" s="95" t="s">
        <v>28</v>
      </c>
      <c r="BG10" s="97" t="s">
        <v>28</v>
      </c>
      <c r="BH10" s="97" t="s">
        <v>28</v>
      </c>
      <c r="BI10" s="97" t="s">
        <v>28</v>
      </c>
      <c r="BJ10" s="97" t="s">
        <v>28</v>
      </c>
      <c r="BK10" s="95" t="s">
        <v>28</v>
      </c>
      <c r="BL10" s="95">
        <v>2</v>
      </c>
      <c r="BM10" s="95" t="s">
        <v>28</v>
      </c>
      <c r="BN10" s="95" t="s">
        <v>28</v>
      </c>
      <c r="BO10" s="95" t="s">
        <v>28</v>
      </c>
      <c r="BP10" s="95" t="s">
        <v>28</v>
      </c>
      <c r="BQ10" s="95" t="s">
        <v>28</v>
      </c>
      <c r="BR10" s="97" t="s">
        <v>28</v>
      </c>
      <c r="BS10" s="97" t="s">
        <v>28</v>
      </c>
      <c r="BT10" s="97" t="s">
        <v>28</v>
      </c>
      <c r="BU10" s="97" t="s">
        <v>28</v>
      </c>
      <c r="BV10" s="101">
        <v>2</v>
      </c>
      <c r="BW10" s="102">
        <v>3805</v>
      </c>
      <c r="BX10" s="102">
        <v>5102</v>
      </c>
      <c r="BY10" s="102">
        <v>5234</v>
      </c>
    </row>
    <row r="11" spans="1:77" x14ac:dyDescent="0.3">
      <c r="A11" t="s">
        <v>32</v>
      </c>
      <c r="B11" s="95">
        <v>3726</v>
      </c>
      <c r="C11" s="95">
        <v>8679</v>
      </c>
      <c r="D11" s="96"/>
      <c r="E11" s="97"/>
      <c r="F11" s="97"/>
      <c r="G11" s="97">
        <v>2.4424879999999999E-10</v>
      </c>
      <c r="H11" s="98">
        <v>42.931213272999997</v>
      </c>
      <c r="I11" s="97">
        <v>41.574631101999998</v>
      </c>
      <c r="J11" s="97">
        <v>44.332060785000003</v>
      </c>
      <c r="K11" s="97">
        <v>1.1145193580999999</v>
      </c>
      <c r="L11" s="97">
        <v>1.0777279778</v>
      </c>
      <c r="M11" s="97">
        <v>1.1525667192</v>
      </c>
      <c r="N11" s="97" t="s">
        <v>28</v>
      </c>
      <c r="O11" s="97" t="s">
        <v>28</v>
      </c>
      <c r="P11" s="97" t="s">
        <v>28</v>
      </c>
      <c r="Q11" s="97" t="s">
        <v>28</v>
      </c>
      <c r="R11" s="103" t="s">
        <v>28</v>
      </c>
      <c r="S11" s="95">
        <v>4457</v>
      </c>
      <c r="T11" s="95">
        <v>10293</v>
      </c>
      <c r="U11" s="96"/>
      <c r="V11" s="97"/>
      <c r="W11" s="97"/>
      <c r="X11" s="97">
        <v>3.3670822000000001E-6</v>
      </c>
      <c r="Y11" s="98">
        <v>43.301272709999999</v>
      </c>
      <c r="Z11" s="97">
        <v>42.048512305000003</v>
      </c>
      <c r="AA11" s="97">
        <v>44.591356875999999</v>
      </c>
      <c r="AB11" s="97">
        <v>1.0752158425</v>
      </c>
      <c r="AC11" s="97">
        <v>1.0428261101</v>
      </c>
      <c r="AD11" s="97">
        <v>1.1086115861000001</v>
      </c>
      <c r="AE11" s="95" t="s">
        <v>28</v>
      </c>
      <c r="AF11" s="97" t="s">
        <v>28</v>
      </c>
      <c r="AG11" s="97" t="s">
        <v>28</v>
      </c>
      <c r="AH11" s="97" t="s">
        <v>28</v>
      </c>
      <c r="AI11" s="103" t="s">
        <v>28</v>
      </c>
      <c r="AJ11" s="95">
        <v>4744</v>
      </c>
      <c r="AK11" s="95">
        <v>11382</v>
      </c>
      <c r="AL11" s="96"/>
      <c r="AM11" s="97"/>
      <c r="AN11" s="97"/>
      <c r="AO11" s="97">
        <v>7.7388379999999999E-10</v>
      </c>
      <c r="AP11" s="98">
        <v>41.679845370000002</v>
      </c>
      <c r="AQ11" s="97">
        <v>40.510514719</v>
      </c>
      <c r="AR11" s="97">
        <v>42.882928595999999</v>
      </c>
      <c r="AS11" s="97">
        <v>1.0973356154</v>
      </c>
      <c r="AT11" s="97">
        <v>1.0653295122999999</v>
      </c>
      <c r="AU11" s="97">
        <v>1.1303032902000001</v>
      </c>
      <c r="AV11" s="95" t="s">
        <v>28</v>
      </c>
      <c r="AW11" s="97" t="s">
        <v>28</v>
      </c>
      <c r="AX11" s="97" t="s">
        <v>28</v>
      </c>
      <c r="AY11" s="97" t="s">
        <v>28</v>
      </c>
      <c r="AZ11" s="103" t="s">
        <v>28</v>
      </c>
      <c r="BA11" s="97" t="s">
        <v>28</v>
      </c>
      <c r="BB11" s="97" t="s">
        <v>28</v>
      </c>
      <c r="BC11" s="97" t="s">
        <v>28</v>
      </c>
      <c r="BD11" s="97" t="s">
        <v>28</v>
      </c>
      <c r="BE11" s="97" t="s">
        <v>28</v>
      </c>
      <c r="BF11" s="95" t="s">
        <v>28</v>
      </c>
      <c r="BG11" s="97" t="s">
        <v>28</v>
      </c>
      <c r="BH11" s="97" t="s">
        <v>28</v>
      </c>
      <c r="BI11" s="97" t="s">
        <v>28</v>
      </c>
      <c r="BJ11" s="97" t="s">
        <v>28</v>
      </c>
      <c r="BK11" s="95">
        <v>1</v>
      </c>
      <c r="BL11" s="95">
        <v>2</v>
      </c>
      <c r="BM11" s="95">
        <v>3</v>
      </c>
      <c r="BN11" s="95" t="s">
        <v>28</v>
      </c>
      <c r="BO11" s="95" t="s">
        <v>28</v>
      </c>
      <c r="BP11" s="95" t="s">
        <v>28</v>
      </c>
      <c r="BQ11" s="95" t="s">
        <v>28</v>
      </c>
      <c r="BR11" s="97" t="s">
        <v>28</v>
      </c>
      <c r="BS11" s="97" t="s">
        <v>28</v>
      </c>
      <c r="BT11" s="97" t="s">
        <v>28</v>
      </c>
      <c r="BU11" s="97" t="s">
        <v>28</v>
      </c>
      <c r="BV11" s="101" t="s">
        <v>447</v>
      </c>
      <c r="BW11" s="102">
        <v>3726</v>
      </c>
      <c r="BX11" s="102">
        <v>4457</v>
      </c>
      <c r="BY11" s="102">
        <v>4744</v>
      </c>
    </row>
    <row r="12" spans="1:77" x14ac:dyDescent="0.3">
      <c r="A12" t="s">
        <v>33</v>
      </c>
      <c r="B12" s="95">
        <v>3121</v>
      </c>
      <c r="C12" s="95">
        <v>7994</v>
      </c>
      <c r="D12" s="96"/>
      <c r="E12" s="97"/>
      <c r="F12" s="97"/>
      <c r="G12" s="97">
        <v>0.46900537440000001</v>
      </c>
      <c r="H12" s="98">
        <v>39.041781336</v>
      </c>
      <c r="I12" s="97">
        <v>37.695812983000003</v>
      </c>
      <c r="J12" s="97">
        <v>40.435808893999997</v>
      </c>
      <c r="K12" s="97">
        <v>1.0135474345</v>
      </c>
      <c r="L12" s="97">
        <v>0.97729467209999998</v>
      </c>
      <c r="M12" s="97">
        <v>1.0511449937999999</v>
      </c>
      <c r="N12" s="97" t="s">
        <v>28</v>
      </c>
      <c r="O12" s="97" t="s">
        <v>28</v>
      </c>
      <c r="P12" s="97" t="s">
        <v>28</v>
      </c>
      <c r="Q12" s="97" t="s">
        <v>28</v>
      </c>
      <c r="R12" s="103" t="s">
        <v>28</v>
      </c>
      <c r="S12" s="95">
        <v>3891</v>
      </c>
      <c r="T12" s="95">
        <v>8880</v>
      </c>
      <c r="U12" s="96"/>
      <c r="V12" s="97"/>
      <c r="W12" s="97"/>
      <c r="X12" s="97">
        <v>3.8330622999999999E-7</v>
      </c>
      <c r="Y12" s="98">
        <v>43.817567568000001</v>
      </c>
      <c r="Z12" s="97">
        <v>42.462188849999997</v>
      </c>
      <c r="AA12" s="97">
        <v>45.216209515999999</v>
      </c>
      <c r="AB12" s="97">
        <v>1.0880359833</v>
      </c>
      <c r="AC12" s="97">
        <v>1.0531673825000001</v>
      </c>
      <c r="AD12" s="97">
        <v>1.1240590247</v>
      </c>
      <c r="AE12" s="95" t="s">
        <v>28</v>
      </c>
      <c r="AF12" s="97" t="s">
        <v>28</v>
      </c>
      <c r="AG12" s="97" t="s">
        <v>28</v>
      </c>
      <c r="AH12" s="97" t="s">
        <v>28</v>
      </c>
      <c r="AI12" s="103" t="s">
        <v>28</v>
      </c>
      <c r="AJ12" s="95">
        <v>4522</v>
      </c>
      <c r="AK12" s="95">
        <v>10904</v>
      </c>
      <c r="AL12" s="96"/>
      <c r="AM12" s="97"/>
      <c r="AN12" s="97"/>
      <c r="AO12" s="97">
        <v>1.2705862E-8</v>
      </c>
      <c r="AP12" s="98">
        <v>41.471019808999998</v>
      </c>
      <c r="AQ12" s="97">
        <v>40.279739757000002</v>
      </c>
      <c r="AR12" s="97">
        <v>42.697532168999999</v>
      </c>
      <c r="AS12" s="97">
        <v>1.0918377130000001</v>
      </c>
      <c r="AT12" s="97">
        <v>1.0592883238999999</v>
      </c>
      <c r="AU12" s="97">
        <v>1.1253872667</v>
      </c>
      <c r="AV12" s="95" t="s">
        <v>28</v>
      </c>
      <c r="AW12" s="97" t="s">
        <v>28</v>
      </c>
      <c r="AX12" s="97" t="s">
        <v>28</v>
      </c>
      <c r="AY12" s="97" t="s">
        <v>28</v>
      </c>
      <c r="AZ12" s="103" t="s">
        <v>28</v>
      </c>
      <c r="BA12" s="97" t="s">
        <v>28</v>
      </c>
      <c r="BB12" s="97" t="s">
        <v>28</v>
      </c>
      <c r="BC12" s="97" t="s">
        <v>28</v>
      </c>
      <c r="BD12" s="97" t="s">
        <v>28</v>
      </c>
      <c r="BE12" s="97" t="s">
        <v>28</v>
      </c>
      <c r="BF12" s="95" t="s">
        <v>28</v>
      </c>
      <c r="BG12" s="97" t="s">
        <v>28</v>
      </c>
      <c r="BH12" s="97" t="s">
        <v>28</v>
      </c>
      <c r="BI12" s="97" t="s">
        <v>28</v>
      </c>
      <c r="BJ12" s="97" t="s">
        <v>28</v>
      </c>
      <c r="BK12" s="95" t="s">
        <v>28</v>
      </c>
      <c r="BL12" s="95">
        <v>2</v>
      </c>
      <c r="BM12" s="95">
        <v>3</v>
      </c>
      <c r="BN12" s="95" t="s">
        <v>28</v>
      </c>
      <c r="BO12" s="95" t="s">
        <v>28</v>
      </c>
      <c r="BP12" s="95" t="s">
        <v>28</v>
      </c>
      <c r="BQ12" s="95" t="s">
        <v>28</v>
      </c>
      <c r="BR12" s="97" t="s">
        <v>28</v>
      </c>
      <c r="BS12" s="97" t="s">
        <v>28</v>
      </c>
      <c r="BT12" s="97" t="s">
        <v>28</v>
      </c>
      <c r="BU12" s="97" t="s">
        <v>28</v>
      </c>
      <c r="BV12" s="101" t="s">
        <v>416</v>
      </c>
      <c r="BW12" s="102">
        <v>3121</v>
      </c>
      <c r="BX12" s="102">
        <v>3891</v>
      </c>
      <c r="BY12" s="102">
        <v>4522</v>
      </c>
    </row>
    <row r="13" spans="1:77" x14ac:dyDescent="0.3">
      <c r="A13" t="s">
        <v>40</v>
      </c>
      <c r="B13" s="95">
        <v>2509</v>
      </c>
      <c r="C13" s="95">
        <v>6004</v>
      </c>
      <c r="D13" s="96"/>
      <c r="E13" s="97"/>
      <c r="F13" s="97"/>
      <c r="G13" s="97">
        <v>7.55902E-5</v>
      </c>
      <c r="H13" s="98">
        <v>41.788807462000001</v>
      </c>
      <c r="I13" s="97">
        <v>40.185234561000001</v>
      </c>
      <c r="J13" s="97">
        <v>43.456370184999997</v>
      </c>
      <c r="K13" s="97">
        <v>1.0848618363</v>
      </c>
      <c r="L13" s="97">
        <v>1.0419747750999999</v>
      </c>
      <c r="M13" s="97">
        <v>1.1295141034</v>
      </c>
      <c r="N13" s="97" t="s">
        <v>28</v>
      </c>
      <c r="O13" s="97" t="s">
        <v>28</v>
      </c>
      <c r="P13" s="97" t="s">
        <v>28</v>
      </c>
      <c r="Q13" s="97" t="s">
        <v>28</v>
      </c>
      <c r="R13" s="103" t="s">
        <v>28</v>
      </c>
      <c r="S13" s="95">
        <v>3301</v>
      </c>
      <c r="T13" s="95">
        <v>7600</v>
      </c>
      <c r="U13" s="96"/>
      <c r="V13" s="97"/>
      <c r="W13" s="97"/>
      <c r="X13" s="97">
        <v>2.5364999999999999E-5</v>
      </c>
      <c r="Y13" s="98">
        <v>43.434210526000001</v>
      </c>
      <c r="Z13" s="97">
        <v>41.977508639</v>
      </c>
      <c r="AA13" s="97">
        <v>44.941462825999999</v>
      </c>
      <c r="AB13" s="97">
        <v>1.0785168274000001</v>
      </c>
      <c r="AC13" s="97">
        <v>1.0412377498000001</v>
      </c>
      <c r="AD13" s="97">
        <v>1.1171305949999999</v>
      </c>
      <c r="AE13" s="95" t="s">
        <v>28</v>
      </c>
      <c r="AF13" s="97" t="s">
        <v>28</v>
      </c>
      <c r="AG13" s="97" t="s">
        <v>28</v>
      </c>
      <c r="AH13" s="97" t="s">
        <v>28</v>
      </c>
      <c r="AI13" s="103" t="s">
        <v>28</v>
      </c>
      <c r="AJ13" s="95">
        <v>3732</v>
      </c>
      <c r="AK13" s="95">
        <v>9361</v>
      </c>
      <c r="AL13" s="96"/>
      <c r="AM13" s="97"/>
      <c r="AN13" s="97"/>
      <c r="AO13" s="97">
        <v>4.1379431000000003E-3</v>
      </c>
      <c r="AP13" s="98">
        <v>39.867535519999997</v>
      </c>
      <c r="AQ13" s="97">
        <v>38.608759335000002</v>
      </c>
      <c r="AR13" s="97">
        <v>41.167352067000003</v>
      </c>
      <c r="AS13" s="97">
        <v>1.0496216154</v>
      </c>
      <c r="AT13" s="97">
        <v>1.0154450239999999</v>
      </c>
      <c r="AU13" s="97">
        <v>1.0849484801</v>
      </c>
      <c r="AV13" s="95" t="s">
        <v>28</v>
      </c>
      <c r="AW13" s="97" t="s">
        <v>28</v>
      </c>
      <c r="AX13" s="97" t="s">
        <v>28</v>
      </c>
      <c r="AY13" s="97" t="s">
        <v>28</v>
      </c>
      <c r="AZ13" s="103" t="s">
        <v>28</v>
      </c>
      <c r="BA13" s="97" t="s">
        <v>28</v>
      </c>
      <c r="BB13" s="97" t="s">
        <v>28</v>
      </c>
      <c r="BC13" s="97" t="s">
        <v>28</v>
      </c>
      <c r="BD13" s="97" t="s">
        <v>28</v>
      </c>
      <c r="BE13" s="97" t="s">
        <v>28</v>
      </c>
      <c r="BF13" s="95" t="s">
        <v>28</v>
      </c>
      <c r="BG13" s="97" t="s">
        <v>28</v>
      </c>
      <c r="BH13" s="97" t="s">
        <v>28</v>
      </c>
      <c r="BI13" s="97" t="s">
        <v>28</v>
      </c>
      <c r="BJ13" s="97" t="s">
        <v>28</v>
      </c>
      <c r="BK13" s="95">
        <v>1</v>
      </c>
      <c r="BL13" s="95">
        <v>2</v>
      </c>
      <c r="BM13" s="95">
        <v>3</v>
      </c>
      <c r="BN13" s="95" t="s">
        <v>28</v>
      </c>
      <c r="BO13" s="95" t="s">
        <v>28</v>
      </c>
      <c r="BP13" s="95" t="s">
        <v>28</v>
      </c>
      <c r="BQ13" s="95" t="s">
        <v>28</v>
      </c>
      <c r="BR13" s="97" t="s">
        <v>28</v>
      </c>
      <c r="BS13" s="97" t="s">
        <v>28</v>
      </c>
      <c r="BT13" s="97" t="s">
        <v>28</v>
      </c>
      <c r="BU13" s="97" t="s">
        <v>28</v>
      </c>
      <c r="BV13" s="101" t="s">
        <v>447</v>
      </c>
      <c r="BW13" s="102">
        <v>2509</v>
      </c>
      <c r="BX13" s="102">
        <v>3301</v>
      </c>
      <c r="BY13" s="102">
        <v>3732</v>
      </c>
    </row>
    <row r="14" spans="1:77" x14ac:dyDescent="0.3">
      <c r="A14" t="s">
        <v>41</v>
      </c>
      <c r="B14" s="95">
        <v>4779</v>
      </c>
      <c r="C14" s="95">
        <v>14620</v>
      </c>
      <c r="D14" s="96"/>
      <c r="E14" s="97"/>
      <c r="F14" s="97"/>
      <c r="G14" s="97">
        <v>7.5773749999999994E-27</v>
      </c>
      <c r="H14" s="98">
        <v>32.688098494999998</v>
      </c>
      <c r="I14" s="97">
        <v>31.774348729</v>
      </c>
      <c r="J14" s="97">
        <v>33.628125390000001</v>
      </c>
      <c r="K14" s="97">
        <v>0.84860211890000004</v>
      </c>
      <c r="L14" s="97">
        <v>0.82352689290000003</v>
      </c>
      <c r="M14" s="97">
        <v>0.87444085000000005</v>
      </c>
      <c r="N14" s="97" t="s">
        <v>421</v>
      </c>
      <c r="O14" s="97">
        <v>1.2171913244999999</v>
      </c>
      <c r="P14" s="97">
        <v>1.1794862598</v>
      </c>
      <c r="Q14" s="97">
        <v>1.2561017205</v>
      </c>
      <c r="R14" s="103">
        <v>1.851464E-34</v>
      </c>
      <c r="S14" s="95">
        <v>6278</v>
      </c>
      <c r="T14" s="95">
        <v>18198</v>
      </c>
      <c r="U14" s="96"/>
      <c r="V14" s="97"/>
      <c r="W14" s="97"/>
      <c r="X14" s="97">
        <v>4.9695129999999998E-31</v>
      </c>
      <c r="Y14" s="98">
        <v>34.498296516000003</v>
      </c>
      <c r="Z14" s="97">
        <v>33.655399131999999</v>
      </c>
      <c r="AA14" s="97">
        <v>35.362304213000002</v>
      </c>
      <c r="AB14" s="97">
        <v>0.85662874629999997</v>
      </c>
      <c r="AC14" s="97">
        <v>0.8344905158</v>
      </c>
      <c r="AD14" s="97">
        <v>0.87935428270000005</v>
      </c>
      <c r="AE14" s="95" t="s">
        <v>45</v>
      </c>
      <c r="AF14" s="97">
        <v>1.1842832285</v>
      </c>
      <c r="AG14" s="97">
        <v>1.1518351422999999</v>
      </c>
      <c r="AH14" s="97">
        <v>1.2176454024000001</v>
      </c>
      <c r="AI14" s="103">
        <v>7.9999359999999999E-33</v>
      </c>
      <c r="AJ14" s="95">
        <v>7022</v>
      </c>
      <c r="AK14" s="95">
        <v>21556</v>
      </c>
      <c r="AL14" s="96"/>
      <c r="AM14" s="97"/>
      <c r="AN14" s="97"/>
      <c r="AO14" s="97">
        <v>5.6232179999999998E-34</v>
      </c>
      <c r="AP14" s="98">
        <v>32.575616998000001</v>
      </c>
      <c r="AQ14" s="97">
        <v>31.822536673999998</v>
      </c>
      <c r="AR14" s="97">
        <v>33.346518967000002</v>
      </c>
      <c r="AS14" s="97">
        <v>0.85764197080000004</v>
      </c>
      <c r="AT14" s="97">
        <v>0.83665961229999997</v>
      </c>
      <c r="AU14" s="97">
        <v>0.87915054020000005</v>
      </c>
      <c r="AV14" s="95" t="s">
        <v>239</v>
      </c>
      <c r="AW14" s="97">
        <v>1.1984494248999999</v>
      </c>
      <c r="AX14" s="97">
        <v>1.1676426573000001</v>
      </c>
      <c r="AY14" s="97">
        <v>1.2300689898999999</v>
      </c>
      <c r="AZ14" s="103">
        <v>2.856737E-42</v>
      </c>
      <c r="BA14" s="97" t="s">
        <v>240</v>
      </c>
      <c r="BB14" s="97">
        <v>0.54050936569999997</v>
      </c>
      <c r="BC14" s="97">
        <v>1.0363164622000001</v>
      </c>
      <c r="BD14" s="97">
        <v>0.92444401229999995</v>
      </c>
      <c r="BE14" s="97">
        <v>1.1617272603</v>
      </c>
      <c r="BF14" s="95" t="s">
        <v>236</v>
      </c>
      <c r="BG14" s="97">
        <v>0.20062771770000001</v>
      </c>
      <c r="BH14" s="97">
        <v>0.92106481429999998</v>
      </c>
      <c r="BI14" s="97">
        <v>0.8120831932</v>
      </c>
      <c r="BJ14" s="97">
        <v>1.0446717767</v>
      </c>
      <c r="BK14" s="95">
        <v>1</v>
      </c>
      <c r="BL14" s="95">
        <v>2</v>
      </c>
      <c r="BM14" s="95">
        <v>3</v>
      </c>
      <c r="BN14" s="95" t="s">
        <v>429</v>
      </c>
      <c r="BO14" s="95" t="s">
        <v>429</v>
      </c>
      <c r="BP14" s="95" t="s">
        <v>429</v>
      </c>
      <c r="BQ14" s="95" t="s">
        <v>28</v>
      </c>
      <c r="BR14" s="97" t="s">
        <v>28</v>
      </c>
      <c r="BS14" s="97" t="s">
        <v>28</v>
      </c>
      <c r="BT14" s="97" t="s">
        <v>28</v>
      </c>
      <c r="BU14" s="97" t="s">
        <v>28</v>
      </c>
      <c r="BV14" s="101" t="s">
        <v>447</v>
      </c>
      <c r="BW14" s="102">
        <v>4779</v>
      </c>
      <c r="BX14" s="102">
        <v>6278</v>
      </c>
      <c r="BY14" s="102">
        <v>7022</v>
      </c>
    </row>
    <row r="15" spans="1:77" x14ac:dyDescent="0.3">
      <c r="A15" t="s">
        <v>34</v>
      </c>
      <c r="B15" s="95">
        <v>4796</v>
      </c>
      <c r="C15" s="95">
        <v>12911</v>
      </c>
      <c r="D15" s="96"/>
      <c r="E15" s="97"/>
      <c r="F15" s="97"/>
      <c r="G15" s="97">
        <v>1.75022398E-2</v>
      </c>
      <c r="H15" s="98">
        <v>37.146619162</v>
      </c>
      <c r="I15" s="97">
        <v>36.110053753000003</v>
      </c>
      <c r="J15" s="97">
        <v>38.212939935999998</v>
      </c>
      <c r="K15" s="97">
        <v>0.96434791809999998</v>
      </c>
      <c r="L15" s="97">
        <v>0.93589702159999999</v>
      </c>
      <c r="M15" s="97">
        <v>0.99366371060000003</v>
      </c>
      <c r="N15" s="97" t="s">
        <v>28</v>
      </c>
      <c r="O15" s="97" t="s">
        <v>28</v>
      </c>
      <c r="P15" s="97" t="s">
        <v>28</v>
      </c>
      <c r="Q15" s="97" t="s">
        <v>28</v>
      </c>
      <c r="R15" s="97" t="s">
        <v>28</v>
      </c>
      <c r="S15" s="95">
        <v>6169</v>
      </c>
      <c r="T15" s="95">
        <v>16290</v>
      </c>
      <c r="U15" s="96"/>
      <c r="V15" s="97"/>
      <c r="W15" s="97"/>
      <c r="X15" s="97">
        <v>4.9210817000000003E-6</v>
      </c>
      <c r="Y15" s="98">
        <v>37.869858809</v>
      </c>
      <c r="Z15" s="97">
        <v>36.936546569999997</v>
      </c>
      <c r="AA15" s="97">
        <v>38.826753971000002</v>
      </c>
      <c r="AB15" s="97">
        <v>0.94034816060000004</v>
      </c>
      <c r="AC15" s="97">
        <v>0.91585796630000005</v>
      </c>
      <c r="AD15" s="97">
        <v>0.96549322680000005</v>
      </c>
      <c r="AE15" s="95" t="s">
        <v>28</v>
      </c>
      <c r="AF15" s="95" t="s">
        <v>28</v>
      </c>
      <c r="AG15" s="95" t="s">
        <v>28</v>
      </c>
      <c r="AH15" s="95" t="s">
        <v>28</v>
      </c>
      <c r="AI15" s="95" t="s">
        <v>28</v>
      </c>
      <c r="AJ15" s="95">
        <v>7319</v>
      </c>
      <c r="AK15" s="95">
        <v>20137</v>
      </c>
      <c r="AL15" s="96"/>
      <c r="AM15" s="97"/>
      <c r="AN15" s="97"/>
      <c r="AO15" s="97">
        <v>3.8487990000000001E-4</v>
      </c>
      <c r="AP15" s="98">
        <v>36.346029696999999</v>
      </c>
      <c r="AQ15" s="97">
        <v>35.522813546999998</v>
      </c>
      <c r="AR15" s="97">
        <v>37.1883233</v>
      </c>
      <c r="AS15" s="97">
        <v>0.95690836930000001</v>
      </c>
      <c r="AT15" s="97">
        <v>0.93391970960000004</v>
      </c>
      <c r="AU15" s="97">
        <v>0.98046290039999995</v>
      </c>
      <c r="AV15" s="95" t="s">
        <v>28</v>
      </c>
      <c r="AW15" s="95" t="s">
        <v>28</v>
      </c>
      <c r="AX15" s="95" t="s">
        <v>28</v>
      </c>
      <c r="AY15" s="95" t="s">
        <v>28</v>
      </c>
      <c r="AZ15" s="95" t="s">
        <v>28</v>
      </c>
      <c r="BA15" s="95" t="s">
        <v>28</v>
      </c>
      <c r="BB15" s="95" t="s">
        <v>28</v>
      </c>
      <c r="BC15" s="95" t="s">
        <v>28</v>
      </c>
      <c r="BD15" s="95" t="s">
        <v>28</v>
      </c>
      <c r="BE15" s="95" t="s">
        <v>28</v>
      </c>
      <c r="BF15" s="95" t="s">
        <v>28</v>
      </c>
      <c r="BG15" s="95" t="s">
        <v>28</v>
      </c>
      <c r="BH15" s="95" t="s">
        <v>28</v>
      </c>
      <c r="BI15" s="95" t="s">
        <v>28</v>
      </c>
      <c r="BJ15" s="95" t="s">
        <v>28</v>
      </c>
      <c r="BK15" s="95" t="s">
        <v>28</v>
      </c>
      <c r="BL15" s="95">
        <v>2</v>
      </c>
      <c r="BM15" s="95">
        <v>3</v>
      </c>
      <c r="BN15" s="95" t="s">
        <v>28</v>
      </c>
      <c r="BO15" s="95" t="s">
        <v>28</v>
      </c>
      <c r="BP15" s="95" t="s">
        <v>28</v>
      </c>
      <c r="BQ15" s="95" t="s">
        <v>28</v>
      </c>
      <c r="BR15" s="97" t="s">
        <v>28</v>
      </c>
      <c r="BS15" s="97" t="s">
        <v>28</v>
      </c>
      <c r="BT15" s="97" t="s">
        <v>28</v>
      </c>
      <c r="BU15" s="97" t="s">
        <v>28</v>
      </c>
      <c r="BV15" s="101" t="s">
        <v>416</v>
      </c>
      <c r="BW15" s="102">
        <v>4796</v>
      </c>
      <c r="BX15" s="102">
        <v>6169</v>
      </c>
      <c r="BY15" s="102">
        <v>7319</v>
      </c>
    </row>
    <row r="16" spans="1:77" x14ac:dyDescent="0.3">
      <c r="A16" t="s">
        <v>35</v>
      </c>
      <c r="B16" s="95">
        <v>4656</v>
      </c>
      <c r="C16" s="95">
        <v>11984</v>
      </c>
      <c r="D16" s="96"/>
      <c r="E16" s="97"/>
      <c r="F16" s="97"/>
      <c r="G16" s="97">
        <v>0.57953547549999995</v>
      </c>
      <c r="H16" s="98">
        <v>38.851802403000001</v>
      </c>
      <c r="I16" s="97">
        <v>37.751706831</v>
      </c>
      <c r="J16" s="97">
        <v>39.983955076000001</v>
      </c>
      <c r="K16" s="97">
        <v>1.0086154705000001</v>
      </c>
      <c r="L16" s="97">
        <v>0.97846762980000002</v>
      </c>
      <c r="M16" s="97">
        <v>1.0396922047999999</v>
      </c>
      <c r="N16" s="97" t="s">
        <v>28</v>
      </c>
      <c r="O16" s="95" t="s">
        <v>28</v>
      </c>
      <c r="P16" s="95" t="s">
        <v>28</v>
      </c>
      <c r="Q16" s="95" t="s">
        <v>28</v>
      </c>
      <c r="R16" s="95" t="s">
        <v>28</v>
      </c>
      <c r="S16" s="95">
        <v>6575</v>
      </c>
      <c r="T16" s="95">
        <v>15754</v>
      </c>
      <c r="U16" s="96"/>
      <c r="V16" s="97"/>
      <c r="W16" s="97"/>
      <c r="X16" s="97">
        <v>6.3888186000000003E-3</v>
      </c>
      <c r="Y16" s="98">
        <v>41.735432271000001</v>
      </c>
      <c r="Z16" s="97">
        <v>40.738726513000003</v>
      </c>
      <c r="AA16" s="97">
        <v>42.756523238</v>
      </c>
      <c r="AB16" s="97">
        <v>1.0363343884</v>
      </c>
      <c r="AC16" s="97">
        <v>1.0100904291999999</v>
      </c>
      <c r="AD16" s="97">
        <v>1.0632602127999999</v>
      </c>
      <c r="AE16" s="95" t="s">
        <v>28</v>
      </c>
      <c r="AF16" s="95" t="s">
        <v>28</v>
      </c>
      <c r="AG16" s="95" t="s">
        <v>28</v>
      </c>
      <c r="AH16" s="95" t="s">
        <v>28</v>
      </c>
      <c r="AI16" s="95" t="s">
        <v>28</v>
      </c>
      <c r="AJ16" s="95">
        <v>7184</v>
      </c>
      <c r="AK16" s="95">
        <v>18731</v>
      </c>
      <c r="AL16" s="96"/>
      <c r="AM16" s="97"/>
      <c r="AN16" s="97"/>
      <c r="AO16" s="97">
        <v>0.43745426430000001</v>
      </c>
      <c r="AP16" s="98">
        <v>38.353531578999998</v>
      </c>
      <c r="AQ16" s="97">
        <v>37.476816190000001</v>
      </c>
      <c r="AR16" s="97">
        <v>39.250756443</v>
      </c>
      <c r="AS16" s="97">
        <v>1.0097613320000001</v>
      </c>
      <c r="AT16" s="97">
        <v>0.98530392479999995</v>
      </c>
      <c r="AU16" s="97">
        <v>1.0348258257</v>
      </c>
      <c r="AV16" s="95" t="s">
        <v>28</v>
      </c>
      <c r="AW16" s="95" t="s">
        <v>28</v>
      </c>
      <c r="AX16" s="95" t="s">
        <v>28</v>
      </c>
      <c r="AY16" s="95" t="s">
        <v>28</v>
      </c>
      <c r="AZ16" s="95" t="s">
        <v>28</v>
      </c>
      <c r="BA16" s="95" t="s">
        <v>28</v>
      </c>
      <c r="BB16" s="95" t="s">
        <v>28</v>
      </c>
      <c r="BC16" s="95" t="s">
        <v>28</v>
      </c>
      <c r="BD16" s="95" t="s">
        <v>28</v>
      </c>
      <c r="BE16" s="95" t="s">
        <v>28</v>
      </c>
      <c r="BF16" s="95" t="s">
        <v>28</v>
      </c>
      <c r="BG16" s="95" t="s">
        <v>28</v>
      </c>
      <c r="BH16" s="95" t="s">
        <v>28</v>
      </c>
      <c r="BI16" s="95" t="s">
        <v>28</v>
      </c>
      <c r="BJ16" s="95" t="s">
        <v>28</v>
      </c>
      <c r="BK16" s="95" t="s">
        <v>28</v>
      </c>
      <c r="BL16" s="95">
        <v>2</v>
      </c>
      <c r="BM16" s="95" t="s">
        <v>28</v>
      </c>
      <c r="BN16" s="95" t="s">
        <v>28</v>
      </c>
      <c r="BO16" s="95" t="s">
        <v>28</v>
      </c>
      <c r="BP16" s="95" t="s">
        <v>28</v>
      </c>
      <c r="BQ16" s="95" t="s">
        <v>28</v>
      </c>
      <c r="BR16" s="97" t="s">
        <v>28</v>
      </c>
      <c r="BS16" s="97" t="s">
        <v>28</v>
      </c>
      <c r="BT16" s="97" t="s">
        <v>28</v>
      </c>
      <c r="BU16" s="97" t="s">
        <v>28</v>
      </c>
      <c r="BV16" s="101">
        <v>2</v>
      </c>
      <c r="BW16" s="102">
        <v>4656</v>
      </c>
      <c r="BX16" s="102">
        <v>6575</v>
      </c>
      <c r="BY16" s="102">
        <v>7184</v>
      </c>
    </row>
    <row r="17" spans="1:77" x14ac:dyDescent="0.3">
      <c r="A17" t="s">
        <v>36</v>
      </c>
      <c r="B17" s="95">
        <v>4313</v>
      </c>
      <c r="C17" s="95">
        <v>10687</v>
      </c>
      <c r="D17" s="96"/>
      <c r="E17" s="97"/>
      <c r="F17" s="97"/>
      <c r="G17" s="97">
        <v>3.6382582999999998E-3</v>
      </c>
      <c r="H17" s="98">
        <v>40.357443623000002</v>
      </c>
      <c r="I17" s="97">
        <v>39.170807498000002</v>
      </c>
      <c r="J17" s="97">
        <v>41.580027573000002</v>
      </c>
      <c r="K17" s="97">
        <v>1.0477027955</v>
      </c>
      <c r="L17" s="97">
        <v>1.0153072889000001</v>
      </c>
      <c r="M17" s="97">
        <v>1.0811319485999999</v>
      </c>
      <c r="N17" s="97" t="s">
        <v>28</v>
      </c>
      <c r="O17" s="95" t="s">
        <v>28</v>
      </c>
      <c r="P17" s="95" t="s">
        <v>28</v>
      </c>
      <c r="Q17" s="95" t="s">
        <v>28</v>
      </c>
      <c r="R17" s="95" t="s">
        <v>28</v>
      </c>
      <c r="S17" s="95">
        <v>5893</v>
      </c>
      <c r="T17" s="95">
        <v>14078</v>
      </c>
      <c r="U17" s="96"/>
      <c r="V17" s="97"/>
      <c r="W17" s="97"/>
      <c r="X17" s="97">
        <v>4.9055141999999998E-3</v>
      </c>
      <c r="Y17" s="98">
        <v>41.859639153000003</v>
      </c>
      <c r="Z17" s="97">
        <v>40.804419170999999</v>
      </c>
      <c r="AA17" s="97">
        <v>42.942147581999997</v>
      </c>
      <c r="AB17" s="97">
        <v>1.0394185751</v>
      </c>
      <c r="AC17" s="97">
        <v>1.0117946912</v>
      </c>
      <c r="AD17" s="97">
        <v>1.0677966426000001</v>
      </c>
      <c r="AE17" s="95" t="s">
        <v>28</v>
      </c>
      <c r="AF17" s="95" t="s">
        <v>28</v>
      </c>
      <c r="AG17" s="95" t="s">
        <v>28</v>
      </c>
      <c r="AH17" s="95" t="s">
        <v>28</v>
      </c>
      <c r="AI17" s="95" t="s">
        <v>28</v>
      </c>
      <c r="AJ17" s="95">
        <v>6347</v>
      </c>
      <c r="AK17" s="95">
        <v>16359</v>
      </c>
      <c r="AL17" s="96"/>
      <c r="AM17" s="97"/>
      <c r="AN17" s="97"/>
      <c r="AO17" s="97">
        <v>0.1081914491</v>
      </c>
      <c r="AP17" s="98">
        <v>38.798215050000003</v>
      </c>
      <c r="AQ17" s="97">
        <v>37.855361231000003</v>
      </c>
      <c r="AR17" s="97">
        <v>39.764552287999997</v>
      </c>
      <c r="AS17" s="97">
        <v>1.0214688373</v>
      </c>
      <c r="AT17" s="97">
        <v>0.99533529629999995</v>
      </c>
      <c r="AU17" s="97">
        <v>1.0482885411</v>
      </c>
      <c r="AV17" s="95" t="s">
        <v>28</v>
      </c>
      <c r="AW17" s="95" t="s">
        <v>28</v>
      </c>
      <c r="AX17" s="95" t="s">
        <v>28</v>
      </c>
      <c r="AY17" s="95" t="s">
        <v>28</v>
      </c>
      <c r="AZ17" s="95" t="s">
        <v>28</v>
      </c>
      <c r="BA17" s="95" t="s">
        <v>28</v>
      </c>
      <c r="BB17" s="95" t="s">
        <v>28</v>
      </c>
      <c r="BC17" s="95" t="s">
        <v>28</v>
      </c>
      <c r="BD17" s="95" t="s">
        <v>28</v>
      </c>
      <c r="BE17" s="95" t="s">
        <v>28</v>
      </c>
      <c r="BF17" s="95" t="s">
        <v>28</v>
      </c>
      <c r="BG17" s="95" t="s">
        <v>28</v>
      </c>
      <c r="BH17" s="95" t="s">
        <v>28</v>
      </c>
      <c r="BI17" s="95" t="s">
        <v>28</v>
      </c>
      <c r="BJ17" s="95" t="s">
        <v>28</v>
      </c>
      <c r="BK17" s="95">
        <v>1</v>
      </c>
      <c r="BL17" s="95">
        <v>2</v>
      </c>
      <c r="BM17" s="95" t="s">
        <v>28</v>
      </c>
      <c r="BN17" s="95" t="s">
        <v>28</v>
      </c>
      <c r="BO17" s="95" t="s">
        <v>28</v>
      </c>
      <c r="BP17" s="95" t="s">
        <v>28</v>
      </c>
      <c r="BQ17" s="95" t="s">
        <v>28</v>
      </c>
      <c r="BR17" s="97" t="s">
        <v>28</v>
      </c>
      <c r="BS17" s="97" t="s">
        <v>28</v>
      </c>
      <c r="BT17" s="97" t="s">
        <v>28</v>
      </c>
      <c r="BU17" s="97" t="s">
        <v>28</v>
      </c>
      <c r="BV17" s="101" t="s">
        <v>448</v>
      </c>
      <c r="BW17" s="102">
        <v>4313</v>
      </c>
      <c r="BX17" s="102">
        <v>5893</v>
      </c>
      <c r="BY17" s="102">
        <v>6347</v>
      </c>
    </row>
    <row r="18" spans="1:77" x14ac:dyDescent="0.3">
      <c r="A18" t="s">
        <v>42</v>
      </c>
      <c r="B18" s="95">
        <v>3837</v>
      </c>
      <c r="C18" s="95">
        <v>9111</v>
      </c>
      <c r="D18" s="96"/>
      <c r="E18" s="97"/>
      <c r="F18" s="97"/>
      <c r="G18" s="97">
        <v>1.3013442999999999E-7</v>
      </c>
      <c r="H18" s="98">
        <v>42.113928219000002</v>
      </c>
      <c r="I18" s="97">
        <v>40.802256141999997</v>
      </c>
      <c r="J18" s="97">
        <v>43.467766679999997</v>
      </c>
      <c r="K18" s="97">
        <v>1.093302161</v>
      </c>
      <c r="L18" s="97">
        <v>1.0576841024000001</v>
      </c>
      <c r="M18" s="97">
        <v>1.1301196760000001</v>
      </c>
      <c r="N18" s="97" t="s">
        <v>28</v>
      </c>
      <c r="O18" s="95" t="s">
        <v>28</v>
      </c>
      <c r="P18" s="95" t="s">
        <v>28</v>
      </c>
      <c r="Q18" s="95" t="s">
        <v>28</v>
      </c>
      <c r="R18" s="95" t="s">
        <v>28</v>
      </c>
      <c r="S18" s="95">
        <v>4766</v>
      </c>
      <c r="T18" s="95">
        <v>11270</v>
      </c>
      <c r="U18" s="96"/>
      <c r="V18" s="97"/>
      <c r="W18" s="97"/>
      <c r="X18" s="97">
        <v>1.2395736000000001E-3</v>
      </c>
      <c r="Y18" s="98">
        <v>42.289263531000003</v>
      </c>
      <c r="Z18" s="97">
        <v>41.105538344999999</v>
      </c>
      <c r="AA18" s="97">
        <v>43.507076711000003</v>
      </c>
      <c r="AB18" s="97">
        <v>1.0500865973</v>
      </c>
      <c r="AC18" s="97">
        <v>1.0193989384</v>
      </c>
      <c r="AD18" s="97">
        <v>1.0816980676000001</v>
      </c>
      <c r="AE18" s="95" t="s">
        <v>28</v>
      </c>
      <c r="AF18" s="95" t="s">
        <v>28</v>
      </c>
      <c r="AG18" s="95" t="s">
        <v>28</v>
      </c>
      <c r="AH18" s="95" t="s">
        <v>28</v>
      </c>
      <c r="AI18" s="95" t="s">
        <v>28</v>
      </c>
      <c r="AJ18" s="95">
        <v>5517</v>
      </c>
      <c r="AK18" s="95">
        <v>13337</v>
      </c>
      <c r="AL18" s="96"/>
      <c r="AM18" s="97"/>
      <c r="AN18" s="97"/>
      <c r="AO18" s="97">
        <v>1.3992525999999999E-9</v>
      </c>
      <c r="AP18" s="98">
        <v>41.366124315999997</v>
      </c>
      <c r="AQ18" s="97">
        <v>40.288855519000002</v>
      </c>
      <c r="AR18" s="97">
        <v>42.472197803999997</v>
      </c>
      <c r="AS18" s="97">
        <v>1.0890760530000001</v>
      </c>
      <c r="AT18" s="97">
        <v>1.0594094158</v>
      </c>
      <c r="AU18" s="97">
        <v>1.1195734449000001</v>
      </c>
      <c r="AV18" s="95" t="s">
        <v>28</v>
      </c>
      <c r="AW18" s="95" t="s">
        <v>28</v>
      </c>
      <c r="AX18" s="95" t="s">
        <v>28</v>
      </c>
      <c r="AY18" s="95" t="s">
        <v>28</v>
      </c>
      <c r="AZ18" s="95" t="s">
        <v>28</v>
      </c>
      <c r="BA18" s="95" t="s">
        <v>28</v>
      </c>
      <c r="BB18" s="95" t="s">
        <v>28</v>
      </c>
      <c r="BC18" s="95" t="s">
        <v>28</v>
      </c>
      <c r="BD18" s="95" t="s">
        <v>28</v>
      </c>
      <c r="BE18" s="95" t="s">
        <v>28</v>
      </c>
      <c r="BF18" s="95" t="s">
        <v>28</v>
      </c>
      <c r="BG18" s="95" t="s">
        <v>28</v>
      </c>
      <c r="BH18" s="95" t="s">
        <v>28</v>
      </c>
      <c r="BI18" s="95" t="s">
        <v>28</v>
      </c>
      <c r="BJ18" s="95" t="s">
        <v>28</v>
      </c>
      <c r="BK18" s="95">
        <v>1</v>
      </c>
      <c r="BL18" s="95">
        <v>2</v>
      </c>
      <c r="BM18" s="95">
        <v>3</v>
      </c>
      <c r="BN18" s="95" t="s">
        <v>28</v>
      </c>
      <c r="BO18" s="95" t="s">
        <v>28</v>
      </c>
      <c r="BP18" s="95" t="s">
        <v>28</v>
      </c>
      <c r="BQ18" s="95" t="s">
        <v>28</v>
      </c>
      <c r="BR18" s="97" t="s">
        <v>28</v>
      </c>
      <c r="BS18" s="97" t="s">
        <v>28</v>
      </c>
      <c r="BT18" s="97" t="s">
        <v>28</v>
      </c>
      <c r="BU18" s="97" t="s">
        <v>28</v>
      </c>
      <c r="BV18" s="101" t="s">
        <v>447</v>
      </c>
      <c r="BW18" s="102">
        <v>3837</v>
      </c>
      <c r="BX18" s="102">
        <v>4766</v>
      </c>
      <c r="BY18" s="102">
        <v>5517</v>
      </c>
    </row>
    <row r="19" spans="1:77" x14ac:dyDescent="0.3">
      <c r="A19" t="s">
        <v>43</v>
      </c>
      <c r="B19" s="95">
        <v>40085</v>
      </c>
      <c r="C19" s="95">
        <v>104063</v>
      </c>
      <c r="D19" s="96"/>
      <c r="E19" s="97"/>
      <c r="F19" s="97"/>
      <c r="G19" s="97" t="s">
        <v>28</v>
      </c>
      <c r="H19" s="98">
        <v>38.519935039000003</v>
      </c>
      <c r="I19" s="97">
        <v>38.144686784999998</v>
      </c>
      <c r="J19" s="97">
        <v>38.898874798000001</v>
      </c>
      <c r="K19" s="97" t="s">
        <v>28</v>
      </c>
      <c r="L19" s="97" t="s">
        <v>28</v>
      </c>
      <c r="M19" s="97" t="s">
        <v>28</v>
      </c>
      <c r="N19" s="97" t="s">
        <v>28</v>
      </c>
      <c r="O19" s="95" t="s">
        <v>28</v>
      </c>
      <c r="P19" s="95" t="s">
        <v>28</v>
      </c>
      <c r="Q19" s="95" t="s">
        <v>28</v>
      </c>
      <c r="R19" s="95" t="s">
        <v>28</v>
      </c>
      <c r="S19" s="95">
        <v>52144</v>
      </c>
      <c r="T19" s="95">
        <v>129479</v>
      </c>
      <c r="U19" s="96"/>
      <c r="V19" s="97"/>
      <c r="W19" s="97"/>
      <c r="X19" s="97" t="s">
        <v>28</v>
      </c>
      <c r="Y19" s="98">
        <v>40.272167687</v>
      </c>
      <c r="Z19" s="97">
        <v>39.927985448999998</v>
      </c>
      <c r="AA19" s="97">
        <v>40.619316802999997</v>
      </c>
      <c r="AB19" s="97" t="s">
        <v>28</v>
      </c>
      <c r="AC19" s="97" t="s">
        <v>28</v>
      </c>
      <c r="AD19" s="97" t="s">
        <v>28</v>
      </c>
      <c r="AE19" s="95" t="s">
        <v>28</v>
      </c>
      <c r="AF19" s="95" t="s">
        <v>28</v>
      </c>
      <c r="AG19" s="95" t="s">
        <v>28</v>
      </c>
      <c r="AH19" s="95" t="s">
        <v>28</v>
      </c>
      <c r="AI19" s="95" t="s">
        <v>28</v>
      </c>
      <c r="AJ19" s="95">
        <v>57798</v>
      </c>
      <c r="AK19" s="95">
        <v>152169</v>
      </c>
      <c r="AL19" s="96"/>
      <c r="AM19" s="97"/>
      <c r="AN19" s="97"/>
      <c r="AO19" s="97" t="s">
        <v>28</v>
      </c>
      <c r="AP19" s="98">
        <v>37.982769158000004</v>
      </c>
      <c r="AQ19" s="97">
        <v>37.674372816999998</v>
      </c>
      <c r="AR19" s="97">
        <v>38.293689981</v>
      </c>
      <c r="AS19" s="97" t="s">
        <v>28</v>
      </c>
      <c r="AT19" s="97" t="s">
        <v>28</v>
      </c>
      <c r="AU19" s="97" t="s">
        <v>28</v>
      </c>
      <c r="AV19" s="95" t="s">
        <v>28</v>
      </c>
      <c r="AW19" s="95" t="s">
        <v>28</v>
      </c>
      <c r="AX19" s="95" t="s">
        <v>28</v>
      </c>
      <c r="AY19" s="95" t="s">
        <v>28</v>
      </c>
      <c r="AZ19" s="95" t="s">
        <v>28</v>
      </c>
      <c r="BA19" s="95" t="s">
        <v>28</v>
      </c>
      <c r="BB19" s="95" t="s">
        <v>28</v>
      </c>
      <c r="BC19" s="95" t="s">
        <v>28</v>
      </c>
      <c r="BD19" s="95" t="s">
        <v>28</v>
      </c>
      <c r="BE19" s="95" t="s">
        <v>28</v>
      </c>
      <c r="BF19" s="95" t="s">
        <v>28</v>
      </c>
      <c r="BG19" s="95" t="s">
        <v>28</v>
      </c>
      <c r="BH19" s="95" t="s">
        <v>28</v>
      </c>
      <c r="BI19" s="95" t="s">
        <v>28</v>
      </c>
      <c r="BJ19" s="95" t="s">
        <v>28</v>
      </c>
      <c r="BK19" s="95" t="s">
        <v>28</v>
      </c>
      <c r="BL19" s="95" t="s">
        <v>28</v>
      </c>
      <c r="BM19" s="95" t="s">
        <v>28</v>
      </c>
      <c r="BN19" s="95" t="s">
        <v>28</v>
      </c>
      <c r="BO19" s="95" t="s">
        <v>28</v>
      </c>
      <c r="BP19" s="95" t="s">
        <v>28</v>
      </c>
      <c r="BQ19" s="95" t="s">
        <v>28</v>
      </c>
      <c r="BR19" s="97" t="s">
        <v>28</v>
      </c>
      <c r="BS19" s="97" t="s">
        <v>28</v>
      </c>
      <c r="BT19" s="97" t="s">
        <v>28</v>
      </c>
      <c r="BU19" s="97" t="s">
        <v>28</v>
      </c>
      <c r="BV19" s="101" t="s">
        <v>28</v>
      </c>
      <c r="BW19" s="102">
        <v>40085</v>
      </c>
      <c r="BX19" s="102">
        <v>52144</v>
      </c>
      <c r="BY19" s="102">
        <v>57798</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M22"/>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464</v>
      </c>
      <c r="B1" s="55"/>
      <c r="C1" s="55"/>
      <c r="D1" s="55"/>
      <c r="E1" s="55"/>
      <c r="F1" s="55"/>
      <c r="G1" s="55"/>
      <c r="H1" s="55"/>
      <c r="I1" s="55"/>
    </row>
    <row r="2" spans="1:13" s="56" customFormat="1" ht="18.899999999999999" customHeight="1" x14ac:dyDescent="0.3">
      <c r="A2" s="1" t="s">
        <v>449</v>
      </c>
      <c r="B2" s="57"/>
      <c r="C2" s="57"/>
      <c r="D2" s="57"/>
      <c r="E2" s="57"/>
      <c r="F2" s="57"/>
      <c r="G2" s="57"/>
      <c r="H2" s="55"/>
      <c r="I2" s="55"/>
    </row>
    <row r="3" spans="1:13" s="59" customFormat="1" ht="54" customHeight="1" x14ac:dyDescent="0.3">
      <c r="A3" s="113" t="s">
        <v>458</v>
      </c>
      <c r="B3" s="58" t="s">
        <v>450</v>
      </c>
      <c r="C3" s="58" t="s">
        <v>454</v>
      </c>
      <c r="D3" s="58" t="s">
        <v>451</v>
      </c>
      <c r="E3" s="58" t="s">
        <v>455</v>
      </c>
      <c r="F3" s="58" t="s">
        <v>452</v>
      </c>
      <c r="G3" s="58" t="s">
        <v>456</v>
      </c>
      <c r="L3" s="60"/>
      <c r="M3" s="60"/>
    </row>
    <row r="4" spans="1:13" s="56" customFormat="1" ht="18.899999999999999" customHeight="1" x14ac:dyDescent="0.3">
      <c r="A4" s="75" t="s">
        <v>279</v>
      </c>
      <c r="B4" s="62">
        <v>1967</v>
      </c>
      <c r="C4" s="63">
        <v>40.682523267999997</v>
      </c>
      <c r="D4" s="62">
        <v>2809</v>
      </c>
      <c r="E4" s="63">
        <v>41.565551937999999</v>
      </c>
      <c r="F4" s="62">
        <v>3150</v>
      </c>
      <c r="G4" s="63">
        <v>36.593866171000002</v>
      </c>
    </row>
    <row r="5" spans="1:13" s="56" customFormat="1" ht="18.899999999999999" customHeight="1" x14ac:dyDescent="0.3">
      <c r="A5" s="75" t="s">
        <v>280</v>
      </c>
      <c r="B5" s="62">
        <v>1044</v>
      </c>
      <c r="C5" s="63">
        <v>41.978287092999999</v>
      </c>
      <c r="D5" s="62">
        <v>1358</v>
      </c>
      <c r="E5" s="63">
        <v>45.601074547000003</v>
      </c>
      <c r="F5" s="62">
        <v>1466</v>
      </c>
      <c r="G5" s="63">
        <v>41.671404207000002</v>
      </c>
    </row>
    <row r="6" spans="1:13" s="56" customFormat="1" ht="18.899999999999999" customHeight="1" x14ac:dyDescent="0.3">
      <c r="A6" s="75" t="s">
        <v>281</v>
      </c>
      <c r="B6" s="62">
        <v>1562</v>
      </c>
      <c r="C6" s="63">
        <v>38.501355682000003</v>
      </c>
      <c r="D6" s="62">
        <v>2119</v>
      </c>
      <c r="E6" s="63">
        <v>40.438931298</v>
      </c>
      <c r="F6" s="62">
        <v>2411</v>
      </c>
      <c r="G6" s="63">
        <v>38.221306278</v>
      </c>
    </row>
    <row r="7" spans="1:13" s="56" customFormat="1" ht="18.899999999999999" customHeight="1" x14ac:dyDescent="0.3">
      <c r="A7" s="75" t="s">
        <v>282</v>
      </c>
      <c r="B7" s="62">
        <v>2068</v>
      </c>
      <c r="C7" s="63">
        <v>41.310427486999998</v>
      </c>
      <c r="D7" s="62">
        <v>2751</v>
      </c>
      <c r="E7" s="63">
        <v>42.757227229999998</v>
      </c>
      <c r="F7" s="62">
        <v>2952</v>
      </c>
      <c r="G7" s="63">
        <v>39.983746445000001</v>
      </c>
    </row>
    <row r="8" spans="1:13" s="56" customFormat="1" ht="18.899999999999999" customHeight="1" x14ac:dyDescent="0.3">
      <c r="A8" s="75" t="s">
        <v>283</v>
      </c>
      <c r="B8" s="62">
        <v>1083</v>
      </c>
      <c r="C8" s="63">
        <v>41.446613087999999</v>
      </c>
      <c r="D8" s="62">
        <v>1491</v>
      </c>
      <c r="E8" s="63">
        <v>42.612174907000004</v>
      </c>
      <c r="F8" s="62">
        <v>1615</v>
      </c>
      <c r="G8" s="63">
        <v>38.315539739000002</v>
      </c>
    </row>
    <row r="9" spans="1:13" s="56" customFormat="1" ht="18.899999999999999" customHeight="1" x14ac:dyDescent="0.3">
      <c r="A9" s="75" t="s">
        <v>284</v>
      </c>
      <c r="B9" s="62">
        <v>2450</v>
      </c>
      <c r="C9" s="63">
        <v>37.570924705000003</v>
      </c>
      <c r="D9" s="62">
        <v>3182</v>
      </c>
      <c r="E9" s="63">
        <v>37.220727570000001</v>
      </c>
      <c r="F9" s="62">
        <v>3921</v>
      </c>
      <c r="G9" s="63">
        <v>36.610644258000001</v>
      </c>
    </row>
    <row r="10" spans="1:13" s="56" customFormat="1" ht="18.899999999999999" customHeight="1" x14ac:dyDescent="0.3">
      <c r="A10" s="75" t="s">
        <v>285</v>
      </c>
      <c r="B10" s="62">
        <v>1476</v>
      </c>
      <c r="C10" s="63">
        <v>38.477580813000003</v>
      </c>
      <c r="D10" s="62">
        <v>1756</v>
      </c>
      <c r="E10" s="63">
        <v>38.780918728000003</v>
      </c>
      <c r="F10" s="62">
        <v>1975</v>
      </c>
      <c r="G10" s="63">
        <v>37.236048265000001</v>
      </c>
    </row>
    <row r="11" spans="1:13" s="56" customFormat="1" ht="18.899999999999999" customHeight="1" x14ac:dyDescent="0.3">
      <c r="A11" s="75" t="s">
        <v>286</v>
      </c>
      <c r="B11" s="62">
        <v>2966</v>
      </c>
      <c r="C11" s="63">
        <v>38.464531188999999</v>
      </c>
      <c r="D11" s="62">
        <v>3915</v>
      </c>
      <c r="E11" s="63">
        <v>41.586998088000001</v>
      </c>
      <c r="F11" s="62">
        <v>4426</v>
      </c>
      <c r="G11" s="63">
        <v>39.300301900000001</v>
      </c>
    </row>
    <row r="12" spans="1:13" s="56" customFormat="1" ht="18.899999999999999" customHeight="1" x14ac:dyDescent="0.3">
      <c r="A12" s="75" t="s">
        <v>287</v>
      </c>
      <c r="B12" s="62">
        <v>1094</v>
      </c>
      <c r="C12" s="63">
        <v>33.713405238999997</v>
      </c>
      <c r="D12" s="62">
        <v>1430</v>
      </c>
      <c r="E12" s="63">
        <v>35.169699950999998</v>
      </c>
      <c r="F12" s="62">
        <v>1845</v>
      </c>
      <c r="G12" s="63">
        <v>34.511784511999998</v>
      </c>
    </row>
    <row r="13" spans="1:13" s="56" customFormat="1" ht="18.899999999999999" customHeight="1" x14ac:dyDescent="0.3">
      <c r="A13" s="75" t="s">
        <v>288</v>
      </c>
      <c r="B13" s="62">
        <v>2008</v>
      </c>
      <c r="C13" s="63">
        <v>40.394286864000001</v>
      </c>
      <c r="D13" s="62">
        <v>2514</v>
      </c>
      <c r="E13" s="63">
        <v>40.951294998999998</v>
      </c>
      <c r="F13" s="62">
        <v>2683</v>
      </c>
      <c r="G13" s="63">
        <v>37.687877511000003</v>
      </c>
    </row>
    <row r="14" spans="1:13" s="56" customFormat="1" ht="18.899999999999999" customHeight="1" x14ac:dyDescent="0.3">
      <c r="A14" s="75" t="s">
        <v>289</v>
      </c>
      <c r="B14" s="62">
        <v>1834</v>
      </c>
      <c r="C14" s="63">
        <v>28.877342151000001</v>
      </c>
      <c r="D14" s="62">
        <v>2496</v>
      </c>
      <c r="E14" s="63">
        <v>31.404126823999999</v>
      </c>
      <c r="F14" s="62">
        <v>2710</v>
      </c>
      <c r="G14" s="63">
        <v>30.725623583000001</v>
      </c>
    </row>
    <row r="15" spans="1:13" s="56" customFormat="1" ht="18.899999999999999" customHeight="1" x14ac:dyDescent="0.3">
      <c r="A15" s="75" t="s">
        <v>290</v>
      </c>
      <c r="B15" s="62">
        <v>1172</v>
      </c>
      <c r="C15" s="63">
        <v>27.818656538999999</v>
      </c>
      <c r="D15" s="62">
        <v>1715</v>
      </c>
      <c r="E15" s="63">
        <v>31.335647725000001</v>
      </c>
      <c r="F15" s="62">
        <v>1915</v>
      </c>
      <c r="G15" s="63">
        <v>29.726792921000001</v>
      </c>
    </row>
    <row r="16" spans="1:13" s="56" customFormat="1" ht="18.899999999999999" customHeight="1" x14ac:dyDescent="0.3">
      <c r="A16" s="75" t="s">
        <v>291</v>
      </c>
      <c r="B16" s="62">
        <v>20868</v>
      </c>
      <c r="C16" s="63">
        <v>36.957407242999999</v>
      </c>
      <c r="D16" s="62">
        <v>27612</v>
      </c>
      <c r="E16" s="63">
        <v>38.705879054999997</v>
      </c>
      <c r="F16" s="62">
        <v>31163</v>
      </c>
      <c r="G16" s="63">
        <v>36.491914236</v>
      </c>
    </row>
    <row r="17" spans="1:7" s="56" customFormat="1" ht="18.899999999999999" customHeight="1" x14ac:dyDescent="0.3">
      <c r="A17" s="75" t="s">
        <v>292</v>
      </c>
      <c r="B17" s="62">
        <v>34</v>
      </c>
      <c r="C17" s="63">
        <v>30.357142856999999</v>
      </c>
      <c r="D17" s="62">
        <v>26</v>
      </c>
      <c r="E17" s="63">
        <v>23.214285713999999</v>
      </c>
      <c r="F17" s="62">
        <v>34</v>
      </c>
      <c r="G17" s="63">
        <v>27.642276422999998</v>
      </c>
    </row>
    <row r="18" spans="1:7" s="56" customFormat="1" ht="18.899999999999999" customHeight="1" x14ac:dyDescent="0.3">
      <c r="A18" s="77" t="s">
        <v>167</v>
      </c>
      <c r="B18" s="78">
        <v>20758</v>
      </c>
      <c r="C18" s="79">
        <v>37.095678902000003</v>
      </c>
      <c r="D18" s="78">
        <v>27562</v>
      </c>
      <c r="E18" s="79">
        <v>38.744412269000001</v>
      </c>
      <c r="F18" s="78">
        <v>31103</v>
      </c>
      <c r="G18" s="79">
        <v>36.523873270999999</v>
      </c>
    </row>
    <row r="19" spans="1:7" s="56" customFormat="1" ht="18.899999999999999" customHeight="1" x14ac:dyDescent="0.3">
      <c r="A19" s="80" t="s">
        <v>29</v>
      </c>
      <c r="B19" s="81">
        <v>40085</v>
      </c>
      <c r="C19" s="82">
        <v>38.519935039000003</v>
      </c>
      <c r="D19" s="81">
        <v>52144</v>
      </c>
      <c r="E19" s="82">
        <v>40.272167687</v>
      </c>
      <c r="F19" s="81">
        <v>57798</v>
      </c>
      <c r="G19" s="82">
        <v>37.982769158000004</v>
      </c>
    </row>
    <row r="20" spans="1:7" ht="18.899999999999999" customHeight="1" x14ac:dyDescent="0.25">
      <c r="A20" s="68" t="s">
        <v>409</v>
      </c>
    </row>
    <row r="22" spans="1:7" ht="15.6" x14ac:dyDescent="0.3">
      <c r="A22" s="116" t="s">
        <v>463</v>
      </c>
      <c r="B22" s="71"/>
      <c r="C22" s="71"/>
      <c r="D22" s="71"/>
      <c r="E22" s="71"/>
      <c r="F22" s="71"/>
      <c r="G22"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M3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466</v>
      </c>
      <c r="B1" s="55"/>
      <c r="C1" s="55"/>
      <c r="D1" s="55"/>
      <c r="E1" s="55"/>
      <c r="F1" s="55"/>
      <c r="G1" s="55"/>
      <c r="H1" s="55"/>
      <c r="I1" s="55"/>
    </row>
    <row r="2" spans="1:13" s="56" customFormat="1" ht="18.899999999999999" customHeight="1" x14ac:dyDescent="0.3">
      <c r="A2" s="1" t="s">
        <v>449</v>
      </c>
      <c r="B2" s="57"/>
      <c r="C2" s="57"/>
      <c r="D2" s="57"/>
      <c r="E2" s="57"/>
      <c r="F2" s="57"/>
      <c r="G2" s="57"/>
      <c r="H2" s="55"/>
      <c r="I2" s="55"/>
    </row>
    <row r="3" spans="1:13" s="59" customFormat="1" ht="54" customHeight="1" x14ac:dyDescent="0.3">
      <c r="A3" s="113" t="s">
        <v>459</v>
      </c>
      <c r="B3" s="58" t="s">
        <v>450</v>
      </c>
      <c r="C3" s="58" t="s">
        <v>454</v>
      </c>
      <c r="D3" s="58" t="s">
        <v>451</v>
      </c>
      <c r="E3" s="58" t="s">
        <v>455</v>
      </c>
      <c r="F3" s="58" t="s">
        <v>452</v>
      </c>
      <c r="G3" s="58" t="s">
        <v>456</v>
      </c>
      <c r="L3" s="60"/>
      <c r="M3" s="60"/>
    </row>
    <row r="4" spans="1:13" s="56" customFormat="1" ht="18.899999999999999" customHeight="1" x14ac:dyDescent="0.3">
      <c r="A4" s="75" t="s">
        <v>293</v>
      </c>
      <c r="B4" s="62">
        <v>1082</v>
      </c>
      <c r="C4" s="63">
        <v>40.938327657999999</v>
      </c>
      <c r="D4" s="62">
        <v>1628</v>
      </c>
      <c r="E4" s="63">
        <v>39.970537686999997</v>
      </c>
      <c r="F4" s="62">
        <v>1895</v>
      </c>
      <c r="G4" s="63">
        <v>34.637177846999997</v>
      </c>
    </row>
    <row r="5" spans="1:13" s="56" customFormat="1" ht="18.899999999999999" customHeight="1" x14ac:dyDescent="0.3">
      <c r="A5" s="75" t="s">
        <v>294</v>
      </c>
      <c r="B5" s="62">
        <v>885</v>
      </c>
      <c r="C5" s="63">
        <v>40.374087590999999</v>
      </c>
      <c r="D5" s="62">
        <v>1181</v>
      </c>
      <c r="E5" s="63">
        <v>43.985102421000001</v>
      </c>
      <c r="F5" s="62">
        <v>1255</v>
      </c>
      <c r="G5" s="63">
        <v>40.006375517999999</v>
      </c>
    </row>
    <row r="6" spans="1:13" s="56" customFormat="1" ht="18.899999999999999" customHeight="1" x14ac:dyDescent="0.3">
      <c r="A6" s="75" t="s">
        <v>280</v>
      </c>
      <c r="B6" s="62">
        <v>1044</v>
      </c>
      <c r="C6" s="63">
        <v>41.978287092999999</v>
      </c>
      <c r="D6" s="62">
        <v>1358</v>
      </c>
      <c r="E6" s="63">
        <v>45.601074547000003</v>
      </c>
      <c r="F6" s="62">
        <v>1466</v>
      </c>
      <c r="G6" s="63">
        <v>41.671404207000002</v>
      </c>
    </row>
    <row r="7" spans="1:13" s="56" customFormat="1" ht="18.899999999999999" customHeight="1" x14ac:dyDescent="0.3">
      <c r="A7" s="75" t="s">
        <v>295</v>
      </c>
      <c r="B7" s="62">
        <v>1118</v>
      </c>
      <c r="C7" s="63">
        <v>40.698944302999998</v>
      </c>
      <c r="D7" s="62">
        <v>1550</v>
      </c>
      <c r="E7" s="63">
        <v>42.016806723000002</v>
      </c>
      <c r="F7" s="62">
        <v>1844</v>
      </c>
      <c r="G7" s="63">
        <v>38.968723584000003</v>
      </c>
    </row>
    <row r="8" spans="1:13" s="56" customFormat="1" ht="18.899999999999999" customHeight="1" x14ac:dyDescent="0.3">
      <c r="A8" s="75" t="s">
        <v>296</v>
      </c>
      <c r="B8" s="62">
        <v>444</v>
      </c>
      <c r="C8" s="63">
        <v>33.893129770999998</v>
      </c>
      <c r="D8" s="62">
        <v>569</v>
      </c>
      <c r="E8" s="63">
        <v>36.686009026000001</v>
      </c>
      <c r="F8" s="62">
        <v>567</v>
      </c>
      <c r="G8" s="63">
        <v>35.97715736</v>
      </c>
    </row>
    <row r="9" spans="1:13" s="56" customFormat="1" ht="18.899999999999999" customHeight="1" x14ac:dyDescent="0.3">
      <c r="A9" s="75" t="s">
        <v>297</v>
      </c>
      <c r="B9" s="62">
        <v>1137</v>
      </c>
      <c r="C9" s="63">
        <v>41.940243453000001</v>
      </c>
      <c r="D9" s="62">
        <v>1622</v>
      </c>
      <c r="E9" s="63">
        <v>43.778677463000001</v>
      </c>
      <c r="F9" s="62">
        <v>1864</v>
      </c>
      <c r="G9" s="63">
        <v>42.086249717999998</v>
      </c>
    </row>
    <row r="10" spans="1:13" s="56" customFormat="1" ht="18.899999999999999" customHeight="1" x14ac:dyDescent="0.3">
      <c r="A10" s="75" t="s">
        <v>298</v>
      </c>
      <c r="B10" s="62">
        <v>931</v>
      </c>
      <c r="C10" s="63">
        <v>40.566448801999996</v>
      </c>
      <c r="D10" s="62">
        <v>1129</v>
      </c>
      <c r="E10" s="63">
        <v>41.370465371999998</v>
      </c>
      <c r="F10" s="62">
        <v>1088</v>
      </c>
      <c r="G10" s="63">
        <v>36.831415030000002</v>
      </c>
    </row>
    <row r="11" spans="1:13" s="56" customFormat="1" ht="18.899999999999999" customHeight="1" x14ac:dyDescent="0.3">
      <c r="A11" s="75" t="s">
        <v>283</v>
      </c>
      <c r="B11" s="62">
        <v>1083</v>
      </c>
      <c r="C11" s="63">
        <v>41.446613087999999</v>
      </c>
      <c r="D11" s="62">
        <v>1491</v>
      </c>
      <c r="E11" s="63">
        <v>42.612174907000004</v>
      </c>
      <c r="F11" s="62">
        <v>1615</v>
      </c>
      <c r="G11" s="63">
        <v>38.315539739000002</v>
      </c>
    </row>
    <row r="12" spans="1:13" s="56" customFormat="1" ht="18.899999999999999" customHeight="1" x14ac:dyDescent="0.3">
      <c r="A12" s="75" t="s">
        <v>299</v>
      </c>
      <c r="B12" s="62">
        <v>899</v>
      </c>
      <c r="C12" s="63">
        <v>35.873902633999997</v>
      </c>
      <c r="D12" s="62">
        <v>1233</v>
      </c>
      <c r="E12" s="63">
        <v>36.960431655000001</v>
      </c>
      <c r="F12" s="62">
        <v>1468</v>
      </c>
      <c r="G12" s="63">
        <v>35.313928314000002</v>
      </c>
    </row>
    <row r="13" spans="1:13" s="56" customFormat="1" ht="18.899999999999999" customHeight="1" x14ac:dyDescent="0.3">
      <c r="A13" s="75" t="s">
        <v>300</v>
      </c>
      <c r="B13" s="62">
        <v>136</v>
      </c>
      <c r="C13" s="63">
        <v>34.517766496999997</v>
      </c>
      <c r="D13" s="62">
        <v>185</v>
      </c>
      <c r="E13" s="63">
        <v>38.865546217999999</v>
      </c>
      <c r="F13" s="62">
        <v>236</v>
      </c>
      <c r="G13" s="63">
        <v>39.663865545999997</v>
      </c>
    </row>
    <row r="14" spans="1:13" s="56" customFormat="1" ht="18.899999999999999" customHeight="1" x14ac:dyDescent="0.3">
      <c r="A14" s="75" t="s">
        <v>301</v>
      </c>
      <c r="B14" s="62">
        <v>1415</v>
      </c>
      <c r="C14" s="63">
        <v>39.077602872</v>
      </c>
      <c r="D14" s="62">
        <v>1764</v>
      </c>
      <c r="E14" s="63">
        <v>37.238758707999999</v>
      </c>
      <c r="F14" s="62">
        <v>2217</v>
      </c>
      <c r="G14" s="63">
        <v>37.210473313000001</v>
      </c>
    </row>
    <row r="15" spans="1:13" s="56" customFormat="1" ht="18.899999999999999" customHeight="1" x14ac:dyDescent="0.3">
      <c r="A15" s="75" t="s">
        <v>302</v>
      </c>
      <c r="B15" s="62">
        <v>961</v>
      </c>
      <c r="C15" s="63">
        <v>40.998293515</v>
      </c>
      <c r="D15" s="62">
        <v>1124</v>
      </c>
      <c r="E15" s="63">
        <v>39.286962600000003</v>
      </c>
      <c r="F15" s="62">
        <v>1296</v>
      </c>
      <c r="G15" s="63">
        <v>38.095238094999999</v>
      </c>
    </row>
    <row r="16" spans="1:13" s="56" customFormat="1" ht="18.899999999999999" customHeight="1" x14ac:dyDescent="0.3">
      <c r="A16" s="75" t="s">
        <v>303</v>
      </c>
      <c r="B16" s="62">
        <v>515</v>
      </c>
      <c r="C16" s="63">
        <v>34.517426272999998</v>
      </c>
      <c r="D16" s="62">
        <v>632</v>
      </c>
      <c r="E16" s="63">
        <v>37.912417515999998</v>
      </c>
      <c r="F16" s="62">
        <v>679</v>
      </c>
      <c r="G16" s="63">
        <v>35.699263932999997</v>
      </c>
    </row>
    <row r="17" spans="1:9" s="56" customFormat="1" ht="18.899999999999999" customHeight="1" x14ac:dyDescent="0.3">
      <c r="A17" s="75" t="s">
        <v>304</v>
      </c>
      <c r="B17" s="62">
        <v>211</v>
      </c>
      <c r="C17" s="63">
        <v>39.074074074000002</v>
      </c>
      <c r="D17" s="62">
        <v>308</v>
      </c>
      <c r="E17" s="63">
        <v>49.677419354999998</v>
      </c>
      <c r="F17" s="62">
        <v>334</v>
      </c>
      <c r="G17" s="63">
        <v>45.442176871000001</v>
      </c>
    </row>
    <row r="18" spans="1:9" s="56" customFormat="1" ht="18.899999999999999" customHeight="1" x14ac:dyDescent="0.3">
      <c r="A18" s="75" t="s">
        <v>305</v>
      </c>
      <c r="B18" s="62">
        <v>838</v>
      </c>
      <c r="C18" s="63">
        <v>37.377341659000002</v>
      </c>
      <c r="D18" s="62">
        <v>1210</v>
      </c>
      <c r="E18" s="63">
        <v>40.536013400000002</v>
      </c>
      <c r="F18" s="62">
        <v>1512</v>
      </c>
      <c r="G18" s="63">
        <v>40.503616393999998</v>
      </c>
    </row>
    <row r="19" spans="1:9" s="56" customFormat="1" ht="18.899999999999999" customHeight="1" x14ac:dyDescent="0.3">
      <c r="A19" s="75" t="s">
        <v>306</v>
      </c>
      <c r="B19" s="62">
        <v>1426</v>
      </c>
      <c r="C19" s="63">
        <v>41.154401153999999</v>
      </c>
      <c r="D19" s="62">
        <v>1736</v>
      </c>
      <c r="E19" s="63">
        <v>43.486973947999999</v>
      </c>
      <c r="F19" s="62">
        <v>1907</v>
      </c>
      <c r="G19" s="63">
        <v>40.782720273999999</v>
      </c>
    </row>
    <row r="20" spans="1:9" s="56" customFormat="1" ht="18.899999999999999" customHeight="1" x14ac:dyDescent="0.3">
      <c r="A20" s="75" t="s">
        <v>307</v>
      </c>
      <c r="B20" s="62">
        <v>491</v>
      </c>
      <c r="C20" s="63">
        <v>33.538251365999997</v>
      </c>
      <c r="D20" s="62">
        <v>661</v>
      </c>
      <c r="E20" s="63">
        <v>36.378646119999999</v>
      </c>
      <c r="F20" s="62">
        <v>673</v>
      </c>
      <c r="G20" s="63">
        <v>31.775259679000001</v>
      </c>
    </row>
    <row r="21" spans="1:9" s="56" customFormat="1" ht="18.899999999999999" customHeight="1" x14ac:dyDescent="0.3">
      <c r="A21" s="75" t="s">
        <v>308</v>
      </c>
      <c r="B21" s="62">
        <v>574</v>
      </c>
      <c r="C21" s="63">
        <v>33.236826866999998</v>
      </c>
      <c r="D21" s="62">
        <v>807</v>
      </c>
      <c r="E21" s="63">
        <v>36.950549451000001</v>
      </c>
      <c r="F21" s="62">
        <v>1052</v>
      </c>
      <c r="G21" s="63">
        <v>36.089193825000002</v>
      </c>
    </row>
    <row r="22" spans="1:9" s="56" customFormat="1" ht="18.899999999999999" customHeight="1" x14ac:dyDescent="0.3">
      <c r="A22" s="75" t="s">
        <v>309</v>
      </c>
      <c r="B22" s="62">
        <v>520</v>
      </c>
      <c r="C22" s="63">
        <v>34.255599472999997</v>
      </c>
      <c r="D22" s="62">
        <v>623</v>
      </c>
      <c r="E22" s="63">
        <v>33.103081828000001</v>
      </c>
      <c r="F22" s="62">
        <v>793</v>
      </c>
      <c r="G22" s="63">
        <v>32.620320855999999</v>
      </c>
    </row>
    <row r="23" spans="1:9" s="56" customFormat="1" ht="18.899999999999999" customHeight="1" x14ac:dyDescent="0.3">
      <c r="A23" s="75" t="s">
        <v>310</v>
      </c>
      <c r="B23" s="62">
        <v>1182</v>
      </c>
      <c r="C23" s="63">
        <v>42.184154176</v>
      </c>
      <c r="D23" s="62">
        <v>1479</v>
      </c>
      <c r="E23" s="63">
        <v>42.017045455000002</v>
      </c>
      <c r="F23" s="62">
        <v>1528</v>
      </c>
      <c r="G23" s="63">
        <v>39.229781772000003</v>
      </c>
    </row>
    <row r="24" spans="1:9" s="56" customFormat="1" ht="18.899999999999999" customHeight="1" x14ac:dyDescent="0.3">
      <c r="A24" s="75" t="s">
        <v>311</v>
      </c>
      <c r="B24" s="62">
        <v>826</v>
      </c>
      <c r="C24" s="63">
        <v>38.082065468000003</v>
      </c>
      <c r="D24" s="62">
        <v>1035</v>
      </c>
      <c r="E24" s="63">
        <v>39.518900344000002</v>
      </c>
      <c r="F24" s="62">
        <v>1155</v>
      </c>
      <c r="G24" s="63">
        <v>35.825062035000002</v>
      </c>
    </row>
    <row r="25" spans="1:9" s="56" customFormat="1" ht="18.899999999999999" customHeight="1" x14ac:dyDescent="0.3">
      <c r="A25" s="75" t="s">
        <v>292</v>
      </c>
      <c r="B25" s="62">
        <v>34</v>
      </c>
      <c r="C25" s="63">
        <v>30.357142856999999</v>
      </c>
      <c r="D25" s="62">
        <v>26</v>
      </c>
      <c r="E25" s="63">
        <v>23.214285713999999</v>
      </c>
      <c r="F25" s="62">
        <v>34</v>
      </c>
      <c r="G25" s="63">
        <v>27.642276422999998</v>
      </c>
    </row>
    <row r="26" spans="1:9" s="56" customFormat="1" ht="18.899999999999999" customHeight="1" x14ac:dyDescent="0.3">
      <c r="A26" s="75" t="s">
        <v>312</v>
      </c>
      <c r="B26" s="62">
        <v>932</v>
      </c>
      <c r="C26" s="63">
        <v>30.860927151999999</v>
      </c>
      <c r="D26" s="62">
        <v>1301</v>
      </c>
      <c r="E26" s="63">
        <v>33.765896703999999</v>
      </c>
      <c r="F26" s="62">
        <v>1513</v>
      </c>
      <c r="G26" s="63">
        <v>33.802502234000002</v>
      </c>
    </row>
    <row r="27" spans="1:9" s="56" customFormat="1" ht="18.899999999999999" customHeight="1" x14ac:dyDescent="0.3">
      <c r="A27" s="75" t="s">
        <v>313</v>
      </c>
      <c r="B27" s="62">
        <v>902</v>
      </c>
      <c r="C27" s="63">
        <v>27.078955269000001</v>
      </c>
      <c r="D27" s="62">
        <v>1195</v>
      </c>
      <c r="E27" s="63">
        <v>29.181929182000001</v>
      </c>
      <c r="F27" s="62">
        <v>1197</v>
      </c>
      <c r="G27" s="63">
        <v>27.555248619</v>
      </c>
    </row>
    <row r="28" spans="1:9" s="56" customFormat="1" ht="18.899999999999999" customHeight="1" x14ac:dyDescent="0.3">
      <c r="A28" s="75" t="s">
        <v>314</v>
      </c>
      <c r="B28" s="62">
        <v>788</v>
      </c>
      <c r="C28" s="63">
        <v>30.685358255000001</v>
      </c>
      <c r="D28" s="62">
        <v>1141</v>
      </c>
      <c r="E28" s="63">
        <v>33.717494090000002</v>
      </c>
      <c r="F28" s="62">
        <v>1299</v>
      </c>
      <c r="G28" s="63">
        <v>30.987595420000002</v>
      </c>
    </row>
    <row r="29" spans="1:9" s="56" customFormat="1" ht="18.899999999999999" customHeight="1" x14ac:dyDescent="0.3">
      <c r="A29" s="75" t="s">
        <v>315</v>
      </c>
      <c r="B29" s="62">
        <v>384</v>
      </c>
      <c r="C29" s="63">
        <v>23.343465045999999</v>
      </c>
      <c r="D29" s="62">
        <v>574</v>
      </c>
      <c r="E29" s="63">
        <v>27.477261848000001</v>
      </c>
      <c r="F29" s="62">
        <v>616</v>
      </c>
      <c r="G29" s="63">
        <v>27.377777777999999</v>
      </c>
    </row>
    <row r="30" spans="1:9" ht="18.899999999999999" customHeight="1" x14ac:dyDescent="0.25">
      <c r="A30" s="77" t="s">
        <v>167</v>
      </c>
      <c r="B30" s="78">
        <v>20758</v>
      </c>
      <c r="C30" s="79">
        <v>37.095678902000003</v>
      </c>
      <c r="D30" s="78">
        <v>27562</v>
      </c>
      <c r="E30" s="79">
        <v>38.744412269000001</v>
      </c>
      <c r="F30" s="78">
        <v>31103</v>
      </c>
      <c r="G30" s="79">
        <v>36.523873270999999</v>
      </c>
    </row>
    <row r="31" spans="1:9" ht="18.899999999999999" customHeight="1" x14ac:dyDescent="0.25">
      <c r="A31" s="80" t="s">
        <v>29</v>
      </c>
      <c r="B31" s="81">
        <v>40085</v>
      </c>
      <c r="C31" s="82">
        <v>38.519935039000003</v>
      </c>
      <c r="D31" s="81">
        <v>52144</v>
      </c>
      <c r="E31" s="82">
        <v>40.272167687</v>
      </c>
      <c r="F31" s="81">
        <v>57798</v>
      </c>
      <c r="G31" s="82">
        <v>37.982769158000004</v>
      </c>
      <c r="H31" s="83"/>
      <c r="I31" s="83"/>
    </row>
    <row r="32" spans="1:9" ht="18.899999999999999" customHeight="1" x14ac:dyDescent="0.25">
      <c r="A32" s="68" t="s">
        <v>409</v>
      </c>
    </row>
    <row r="33" spans="1:13" s="59" customFormat="1" ht="18.899999999999999" customHeight="1" x14ac:dyDescent="0.3">
      <c r="A33" s="56"/>
      <c r="B33" s="69"/>
      <c r="C33" s="70"/>
      <c r="D33" s="70"/>
      <c r="E33" s="70"/>
      <c r="F33" s="69"/>
      <c r="G33" s="70"/>
      <c r="L33" s="54"/>
      <c r="M33" s="54"/>
    </row>
    <row r="34" spans="1:13" ht="15.6" x14ac:dyDescent="0.3">
      <c r="A34" s="116" t="s">
        <v>463</v>
      </c>
      <c r="B34" s="71"/>
      <c r="C34" s="71"/>
      <c r="D34" s="71"/>
      <c r="E34" s="71"/>
      <c r="F34" s="71"/>
      <c r="G34"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M53"/>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467</v>
      </c>
      <c r="B1" s="55"/>
      <c r="C1" s="55"/>
      <c r="D1" s="55"/>
      <c r="E1" s="55"/>
      <c r="F1" s="55"/>
      <c r="G1" s="55"/>
    </row>
    <row r="2" spans="1:13" s="56" customFormat="1" ht="18.899999999999999" customHeight="1" x14ac:dyDescent="0.3">
      <c r="A2" s="1" t="s">
        <v>449</v>
      </c>
      <c r="B2" s="57"/>
      <c r="C2" s="57"/>
      <c r="D2" s="57"/>
      <c r="E2" s="57"/>
      <c r="F2" s="57"/>
      <c r="G2" s="57"/>
    </row>
    <row r="3" spans="1:13" s="59" customFormat="1" ht="54" customHeight="1" x14ac:dyDescent="0.3">
      <c r="A3" s="113" t="s">
        <v>460</v>
      </c>
      <c r="B3" s="58" t="s">
        <v>450</v>
      </c>
      <c r="C3" s="58" t="s">
        <v>454</v>
      </c>
      <c r="D3" s="58" t="s">
        <v>451</v>
      </c>
      <c r="E3" s="58" t="s">
        <v>455</v>
      </c>
      <c r="F3" s="58" t="s">
        <v>452</v>
      </c>
      <c r="G3" s="58" t="s">
        <v>456</v>
      </c>
      <c r="L3" s="60"/>
      <c r="M3" s="60"/>
    </row>
    <row r="4" spans="1:13" s="56" customFormat="1" ht="18.899999999999999" customHeight="1" x14ac:dyDescent="0.3">
      <c r="A4" s="75" t="s">
        <v>316</v>
      </c>
      <c r="B4" s="62">
        <v>138</v>
      </c>
      <c r="C4" s="63">
        <v>47.260273972999997</v>
      </c>
      <c r="D4" s="62">
        <v>197</v>
      </c>
      <c r="E4" s="63">
        <v>45.920745920999998</v>
      </c>
      <c r="F4" s="62">
        <v>240</v>
      </c>
      <c r="G4" s="63">
        <v>42.179261863000001</v>
      </c>
    </row>
    <row r="5" spans="1:13" s="56" customFormat="1" ht="18.899999999999999" customHeight="1" x14ac:dyDescent="0.3">
      <c r="A5" s="75" t="s">
        <v>337</v>
      </c>
      <c r="B5" s="62">
        <v>143</v>
      </c>
      <c r="C5" s="63">
        <v>37.730870711999998</v>
      </c>
      <c r="D5" s="62">
        <v>203</v>
      </c>
      <c r="E5" s="63">
        <v>43.468950749000001</v>
      </c>
      <c r="F5" s="62">
        <v>242</v>
      </c>
      <c r="G5" s="63">
        <v>39.933993399000002</v>
      </c>
    </row>
    <row r="6" spans="1:13" s="56" customFormat="1" ht="18.899999999999999" customHeight="1" x14ac:dyDescent="0.3">
      <c r="A6" s="75" t="s">
        <v>317</v>
      </c>
      <c r="B6" s="62">
        <v>144</v>
      </c>
      <c r="C6" s="63">
        <v>36.090225564000001</v>
      </c>
      <c r="D6" s="62">
        <v>207</v>
      </c>
      <c r="E6" s="63">
        <v>38.691588785</v>
      </c>
      <c r="F6" s="62">
        <v>283</v>
      </c>
      <c r="G6" s="63">
        <v>38.608458390000003</v>
      </c>
    </row>
    <row r="7" spans="1:13" s="56" customFormat="1" ht="18.899999999999999" customHeight="1" x14ac:dyDescent="0.3">
      <c r="A7" s="75" t="s">
        <v>332</v>
      </c>
      <c r="B7" s="62">
        <v>67</v>
      </c>
      <c r="C7" s="63">
        <v>54.032258065000001</v>
      </c>
      <c r="D7" s="62">
        <v>74</v>
      </c>
      <c r="E7" s="63">
        <v>54.814814814999998</v>
      </c>
      <c r="F7" s="62">
        <v>79</v>
      </c>
      <c r="G7" s="63">
        <v>45.930232558</v>
      </c>
    </row>
    <row r="8" spans="1:13" s="56" customFormat="1" ht="18.899999999999999" customHeight="1" x14ac:dyDescent="0.3">
      <c r="A8" s="75" t="s">
        <v>318</v>
      </c>
      <c r="B8" s="62">
        <v>195</v>
      </c>
      <c r="C8" s="63">
        <v>38.844621514000004</v>
      </c>
      <c r="D8" s="62">
        <v>251</v>
      </c>
      <c r="E8" s="63">
        <v>39.403453689000003</v>
      </c>
      <c r="F8" s="62">
        <v>309</v>
      </c>
      <c r="G8" s="63">
        <v>37.139423076999996</v>
      </c>
    </row>
    <row r="9" spans="1:13" s="56" customFormat="1" ht="18.899999999999999" customHeight="1" x14ac:dyDescent="0.3">
      <c r="A9" s="75" t="s">
        <v>333</v>
      </c>
      <c r="B9" s="62">
        <v>195</v>
      </c>
      <c r="C9" s="63">
        <v>39.473684210999998</v>
      </c>
      <c r="D9" s="62">
        <v>332</v>
      </c>
      <c r="E9" s="63">
        <v>43.455497381999997</v>
      </c>
      <c r="F9" s="62">
        <v>413</v>
      </c>
      <c r="G9" s="63">
        <v>40.689655172000002</v>
      </c>
    </row>
    <row r="10" spans="1:13" s="56" customFormat="1" ht="18.899999999999999" customHeight="1" x14ac:dyDescent="0.3">
      <c r="A10" s="75" t="s">
        <v>319</v>
      </c>
      <c r="B10" s="62">
        <v>232</v>
      </c>
      <c r="C10" s="63">
        <v>50.765864333000003</v>
      </c>
      <c r="D10" s="62">
        <v>300</v>
      </c>
      <c r="E10" s="63">
        <v>50.505050505</v>
      </c>
      <c r="F10" s="62">
        <v>318</v>
      </c>
      <c r="G10" s="63">
        <v>43.147896879000001</v>
      </c>
    </row>
    <row r="11" spans="1:13" s="56" customFormat="1" ht="18.899999999999999" customHeight="1" x14ac:dyDescent="0.3">
      <c r="A11" s="75" t="s">
        <v>320</v>
      </c>
      <c r="B11" s="62">
        <v>83</v>
      </c>
      <c r="C11" s="63">
        <v>45.856353591000001</v>
      </c>
      <c r="D11" s="62">
        <v>96</v>
      </c>
      <c r="E11" s="63">
        <v>50.526315789000002</v>
      </c>
      <c r="F11" s="62">
        <v>97</v>
      </c>
      <c r="G11" s="63">
        <v>47.317073170999997</v>
      </c>
    </row>
    <row r="12" spans="1:13" s="56" customFormat="1" ht="18.899999999999999" customHeight="1" x14ac:dyDescent="0.3">
      <c r="A12" s="75" t="s">
        <v>207</v>
      </c>
      <c r="B12" s="62">
        <v>106</v>
      </c>
      <c r="C12" s="63">
        <v>38.970588235000001</v>
      </c>
      <c r="D12" s="62">
        <v>147</v>
      </c>
      <c r="E12" s="63">
        <v>44.680851064000002</v>
      </c>
      <c r="F12" s="62">
        <v>167</v>
      </c>
      <c r="G12" s="63">
        <v>44.063324538000003</v>
      </c>
    </row>
    <row r="13" spans="1:13" s="56" customFormat="1" ht="18.899999999999999" customHeight="1" x14ac:dyDescent="0.3">
      <c r="A13" s="75" t="s">
        <v>321</v>
      </c>
      <c r="B13" s="62">
        <v>276</v>
      </c>
      <c r="C13" s="63">
        <v>51.685393257999998</v>
      </c>
      <c r="D13" s="62">
        <v>347</v>
      </c>
      <c r="E13" s="63">
        <v>52.259036145000003</v>
      </c>
      <c r="F13" s="62">
        <v>373</v>
      </c>
      <c r="G13" s="63">
        <v>45.321992710000004</v>
      </c>
    </row>
    <row r="14" spans="1:13" s="56" customFormat="1" ht="18.899999999999999" customHeight="1" x14ac:dyDescent="0.3">
      <c r="A14" s="75" t="s">
        <v>334</v>
      </c>
      <c r="B14" s="62">
        <v>249</v>
      </c>
      <c r="C14" s="63">
        <v>39.028213166</v>
      </c>
      <c r="D14" s="62">
        <v>359</v>
      </c>
      <c r="E14" s="63">
        <v>41.744186046999999</v>
      </c>
      <c r="F14" s="62">
        <v>382</v>
      </c>
      <c r="G14" s="63">
        <v>36.660268713999997</v>
      </c>
    </row>
    <row r="15" spans="1:13" s="56" customFormat="1" ht="18.899999999999999" customHeight="1" x14ac:dyDescent="0.3">
      <c r="A15" s="75" t="s">
        <v>322</v>
      </c>
      <c r="B15" s="62">
        <v>464</v>
      </c>
      <c r="C15" s="63">
        <v>43.243243243000002</v>
      </c>
      <c r="D15" s="62">
        <v>574</v>
      </c>
      <c r="E15" s="63">
        <v>40.825035561999997</v>
      </c>
      <c r="F15" s="62">
        <v>629</v>
      </c>
      <c r="G15" s="63">
        <v>36.107921929</v>
      </c>
    </row>
    <row r="16" spans="1:13" s="56" customFormat="1" ht="18.899999999999999" customHeight="1" x14ac:dyDescent="0.3">
      <c r="A16" s="75" t="s">
        <v>335</v>
      </c>
      <c r="B16" s="62">
        <v>117</v>
      </c>
      <c r="C16" s="63">
        <v>43.014705882000001</v>
      </c>
      <c r="D16" s="62">
        <v>134</v>
      </c>
      <c r="E16" s="63">
        <v>38.395415473</v>
      </c>
      <c r="F16" s="62">
        <v>174</v>
      </c>
      <c r="G16" s="63">
        <v>40.941176470999999</v>
      </c>
    </row>
    <row r="17" spans="1:13" s="56" customFormat="1" ht="18.899999999999999" customHeight="1" x14ac:dyDescent="0.3">
      <c r="A17" s="75" t="s">
        <v>323</v>
      </c>
      <c r="B17" s="62">
        <v>82</v>
      </c>
      <c r="C17" s="63">
        <v>42.268041236999998</v>
      </c>
      <c r="D17" s="62">
        <v>111</v>
      </c>
      <c r="E17" s="63">
        <v>48.260869565</v>
      </c>
      <c r="F17" s="62">
        <v>115</v>
      </c>
      <c r="G17" s="63">
        <v>43.396226415000001</v>
      </c>
    </row>
    <row r="18" spans="1:13" s="56" customFormat="1" ht="18.899999999999999" customHeight="1" x14ac:dyDescent="0.3">
      <c r="A18" s="75" t="s">
        <v>324</v>
      </c>
      <c r="B18" s="62">
        <v>185</v>
      </c>
      <c r="C18" s="63">
        <v>45.566502462999999</v>
      </c>
      <c r="D18" s="62">
        <v>251</v>
      </c>
      <c r="E18" s="63">
        <v>52.074688797</v>
      </c>
      <c r="F18" s="62">
        <v>274</v>
      </c>
      <c r="G18" s="63">
        <v>47.569444443999998</v>
      </c>
    </row>
    <row r="19" spans="1:13" s="56" customFormat="1" ht="18.899999999999999" customHeight="1" x14ac:dyDescent="0.3">
      <c r="A19" s="75" t="s">
        <v>325</v>
      </c>
      <c r="B19" s="62">
        <v>114</v>
      </c>
      <c r="C19" s="63">
        <v>30.810810811</v>
      </c>
      <c r="D19" s="62">
        <v>166</v>
      </c>
      <c r="E19" s="63">
        <v>36.725663717000003</v>
      </c>
      <c r="F19" s="62">
        <v>204</v>
      </c>
      <c r="G19" s="63">
        <v>39.534883721</v>
      </c>
    </row>
    <row r="20" spans="1:13" s="56" customFormat="1" ht="18.899999999999999" customHeight="1" x14ac:dyDescent="0.3">
      <c r="A20" s="75" t="s">
        <v>326</v>
      </c>
      <c r="B20" s="62">
        <v>109</v>
      </c>
      <c r="C20" s="63">
        <v>38.245614035000003</v>
      </c>
      <c r="D20" s="62">
        <v>140</v>
      </c>
      <c r="E20" s="63">
        <v>39.215686275000003</v>
      </c>
      <c r="F20" s="62">
        <v>155</v>
      </c>
      <c r="G20" s="63">
        <v>36.729857819999999</v>
      </c>
    </row>
    <row r="21" spans="1:13" s="56" customFormat="1" ht="18.899999999999999" customHeight="1" x14ac:dyDescent="0.3">
      <c r="A21" s="75" t="s">
        <v>327</v>
      </c>
      <c r="B21" s="62">
        <v>165</v>
      </c>
      <c r="C21" s="63">
        <v>37.162162162000001</v>
      </c>
      <c r="D21" s="62">
        <v>225</v>
      </c>
      <c r="E21" s="63">
        <v>44.2043222</v>
      </c>
      <c r="F21" s="62">
        <v>220</v>
      </c>
      <c r="G21" s="63">
        <v>35.541195477000002</v>
      </c>
    </row>
    <row r="22" spans="1:13" s="56" customFormat="1" ht="18.899999999999999" customHeight="1" x14ac:dyDescent="0.3">
      <c r="A22" s="75" t="s">
        <v>336</v>
      </c>
      <c r="B22" s="62">
        <v>357</v>
      </c>
      <c r="C22" s="63">
        <v>49.038461538</v>
      </c>
      <c r="D22" s="62">
        <v>385</v>
      </c>
      <c r="E22" s="63">
        <v>50.392670156999998</v>
      </c>
      <c r="F22" s="62">
        <v>400</v>
      </c>
      <c r="G22" s="63">
        <v>44.543429844000002</v>
      </c>
    </row>
    <row r="23" spans="1:13" s="56" customFormat="1" ht="18.899999999999999" customHeight="1" x14ac:dyDescent="0.3">
      <c r="A23" s="75" t="s">
        <v>328</v>
      </c>
      <c r="B23" s="62">
        <v>327</v>
      </c>
      <c r="C23" s="63">
        <v>49.395770392999999</v>
      </c>
      <c r="D23" s="62">
        <v>414</v>
      </c>
      <c r="E23" s="63">
        <v>47.695852535</v>
      </c>
      <c r="F23" s="62">
        <v>405</v>
      </c>
      <c r="G23" s="63">
        <v>38.534728829999999</v>
      </c>
    </row>
    <row r="24" spans="1:13" s="56" customFormat="1" ht="18.899999999999999" customHeight="1" x14ac:dyDescent="0.3">
      <c r="A24" s="75" t="s">
        <v>329</v>
      </c>
      <c r="B24" s="62">
        <v>240</v>
      </c>
      <c r="C24" s="63">
        <v>37.735849057000003</v>
      </c>
      <c r="D24" s="62">
        <v>306</v>
      </c>
      <c r="E24" s="63">
        <v>37.090909091</v>
      </c>
      <c r="F24" s="62">
        <v>347</v>
      </c>
      <c r="G24" s="63">
        <v>38.857782755000002</v>
      </c>
    </row>
    <row r="25" spans="1:13" s="56" customFormat="1" ht="18.899999999999999" customHeight="1" x14ac:dyDescent="0.3">
      <c r="A25" s="75" t="s">
        <v>330</v>
      </c>
      <c r="B25" s="62">
        <v>445</v>
      </c>
      <c r="C25" s="63">
        <v>38.197424892999997</v>
      </c>
      <c r="D25" s="62">
        <v>640</v>
      </c>
      <c r="E25" s="63">
        <v>39.925140362</v>
      </c>
      <c r="F25" s="62">
        <v>719</v>
      </c>
      <c r="G25" s="63">
        <v>40.552735476999999</v>
      </c>
    </row>
    <row r="26" spans="1:13" s="56" customFormat="1" ht="18.899999999999999" customHeight="1" x14ac:dyDescent="0.3">
      <c r="A26" s="75" t="s">
        <v>331</v>
      </c>
      <c r="B26" s="62">
        <v>223</v>
      </c>
      <c r="C26" s="63">
        <v>31.058495822000001</v>
      </c>
      <c r="D26" s="62">
        <v>303</v>
      </c>
      <c r="E26" s="63">
        <v>36.506024095999997</v>
      </c>
      <c r="F26" s="62">
        <v>337</v>
      </c>
      <c r="G26" s="63">
        <v>37.278761062000001</v>
      </c>
    </row>
    <row r="27" spans="1:13" s="56" customFormat="1" ht="18.899999999999999" customHeight="1" x14ac:dyDescent="0.3">
      <c r="A27" s="77" t="s">
        <v>172</v>
      </c>
      <c r="B27" s="78">
        <v>4656</v>
      </c>
      <c r="C27" s="79">
        <v>41.478841871</v>
      </c>
      <c r="D27" s="78">
        <v>6162</v>
      </c>
      <c r="E27" s="79">
        <v>43.154282512999998</v>
      </c>
      <c r="F27" s="78">
        <v>6882</v>
      </c>
      <c r="G27" s="79">
        <v>40.018607897000003</v>
      </c>
    </row>
    <row r="28" spans="1:13" ht="18.899999999999999" customHeight="1" x14ac:dyDescent="0.25">
      <c r="A28" s="80" t="s">
        <v>29</v>
      </c>
      <c r="B28" s="81">
        <v>40085</v>
      </c>
      <c r="C28" s="92">
        <v>38.519935039000003</v>
      </c>
      <c r="D28" s="81">
        <v>52144</v>
      </c>
      <c r="E28" s="92">
        <v>40.272167687</v>
      </c>
      <c r="F28" s="81">
        <v>57798</v>
      </c>
      <c r="G28" s="92">
        <v>37.982769158000004</v>
      </c>
      <c r="H28" s="83"/>
      <c r="I28" s="83"/>
    </row>
    <row r="29" spans="1:13" ht="18.899999999999999" customHeight="1" x14ac:dyDescent="0.25">
      <c r="A29" s="68" t="s">
        <v>409</v>
      </c>
    </row>
    <row r="30" spans="1:13" s="59" customFormat="1" ht="18.899999999999999" customHeight="1" x14ac:dyDescent="0.3">
      <c r="A30" s="56"/>
      <c r="B30" s="71"/>
      <c r="C30" s="71"/>
      <c r="D30" s="71"/>
      <c r="E30" s="71"/>
      <c r="F30" s="71"/>
      <c r="G30" s="71"/>
      <c r="L30" s="54"/>
      <c r="M30" s="54"/>
    </row>
    <row r="31" spans="1:13" ht="15.6" x14ac:dyDescent="0.3">
      <c r="A31" s="116" t="s">
        <v>463</v>
      </c>
    </row>
    <row r="32" spans="1:13" x14ac:dyDescent="0.25">
      <c r="B32" s="70"/>
      <c r="F32" s="70"/>
    </row>
    <row r="33" s="70" customFormat="1" x14ac:dyDescent="0.25"/>
    <row r="34" s="70" customFormat="1" x14ac:dyDescent="0.25"/>
    <row r="35" s="70" customFormat="1" x14ac:dyDescent="0.25"/>
    <row r="36" s="70" customFormat="1" x14ac:dyDescent="0.25"/>
    <row r="37" s="70" customFormat="1" x14ac:dyDescent="0.25"/>
    <row r="38" s="70" customFormat="1" x14ac:dyDescent="0.25"/>
    <row r="39" s="70" customFormat="1" x14ac:dyDescent="0.25"/>
    <row r="40" s="70" customFormat="1" x14ac:dyDescent="0.25"/>
    <row r="41" s="70" customFormat="1" x14ac:dyDescent="0.25"/>
    <row r="42" s="70" customFormat="1" x14ac:dyDescent="0.25"/>
    <row r="43" s="70" customFormat="1" x14ac:dyDescent="0.25"/>
    <row r="44" s="70" customFormat="1" x14ac:dyDescent="0.25"/>
    <row r="45" s="70" customFormat="1" x14ac:dyDescent="0.25"/>
    <row r="46" s="70" customFormat="1" x14ac:dyDescent="0.25"/>
    <row r="47" s="70" customFormat="1" x14ac:dyDescent="0.25"/>
    <row r="48" s="70" customFormat="1" x14ac:dyDescent="0.25"/>
    <row r="49" spans="1:7" x14ac:dyDescent="0.25">
      <c r="B49" s="70"/>
      <c r="F49" s="70"/>
    </row>
    <row r="50" spans="1:7" x14ac:dyDescent="0.25">
      <c r="B50" s="70"/>
      <c r="F50" s="70"/>
    </row>
    <row r="51" spans="1:7" x14ac:dyDescent="0.25">
      <c r="A51" s="56"/>
      <c r="B51" s="56"/>
      <c r="C51" s="56"/>
      <c r="E51" s="56"/>
      <c r="F51" s="56"/>
      <c r="G51" s="56"/>
    </row>
    <row r="52" spans="1:7" x14ac:dyDescent="0.25">
      <c r="B52" s="70"/>
      <c r="F52" s="70"/>
    </row>
    <row r="53" spans="1:7" x14ac:dyDescent="0.25">
      <c r="B53" s="70"/>
      <c r="F53"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M46"/>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468</v>
      </c>
      <c r="B1" s="55"/>
      <c r="C1" s="55"/>
      <c r="D1" s="55"/>
      <c r="E1" s="55"/>
      <c r="F1" s="55"/>
      <c r="G1" s="55"/>
    </row>
    <row r="2" spans="1:13" s="56" customFormat="1" ht="18.899999999999999" customHeight="1" x14ac:dyDescent="0.3">
      <c r="A2" s="1" t="s">
        <v>449</v>
      </c>
      <c r="B2" s="57"/>
      <c r="C2" s="57"/>
      <c r="D2" s="57"/>
      <c r="E2" s="57"/>
      <c r="F2" s="57"/>
      <c r="G2" s="57"/>
    </row>
    <row r="3" spans="1:13" s="59" customFormat="1" ht="54" customHeight="1" x14ac:dyDescent="0.3">
      <c r="A3" s="113" t="s">
        <v>460</v>
      </c>
      <c r="B3" s="58" t="s">
        <v>450</v>
      </c>
      <c r="C3" s="58" t="s">
        <v>454</v>
      </c>
      <c r="D3" s="58" t="s">
        <v>451</v>
      </c>
      <c r="E3" s="58" t="s">
        <v>455</v>
      </c>
      <c r="F3" s="58" t="s">
        <v>452</v>
      </c>
      <c r="G3" s="58" t="s">
        <v>456</v>
      </c>
      <c r="L3" s="60"/>
      <c r="M3" s="60"/>
    </row>
    <row r="4" spans="1:13" s="56" customFormat="1" ht="18.899999999999999" customHeight="1" x14ac:dyDescent="0.3">
      <c r="A4" s="75" t="s">
        <v>338</v>
      </c>
      <c r="B4" s="62">
        <v>284</v>
      </c>
      <c r="C4" s="63">
        <v>39.943741209999999</v>
      </c>
      <c r="D4" s="62">
        <v>459</v>
      </c>
      <c r="E4" s="63">
        <v>43.923444975999999</v>
      </c>
      <c r="F4" s="62">
        <v>521</v>
      </c>
      <c r="G4" s="63">
        <v>39.559605163000001</v>
      </c>
    </row>
    <row r="5" spans="1:13" s="56" customFormat="1" ht="18.899999999999999" customHeight="1" x14ac:dyDescent="0.3">
      <c r="A5" s="75" t="s">
        <v>346</v>
      </c>
      <c r="B5" s="62">
        <v>359</v>
      </c>
      <c r="C5" s="63">
        <v>41.028571429000003</v>
      </c>
      <c r="D5" s="62">
        <v>484</v>
      </c>
      <c r="E5" s="63">
        <v>46.449136275999997</v>
      </c>
      <c r="F5" s="62">
        <v>463</v>
      </c>
      <c r="G5" s="63">
        <v>38.583333332999999</v>
      </c>
    </row>
    <row r="6" spans="1:13" s="56" customFormat="1" ht="18.899999999999999" customHeight="1" x14ac:dyDescent="0.3">
      <c r="A6" s="75" t="s">
        <v>339</v>
      </c>
      <c r="B6" s="62">
        <v>222</v>
      </c>
      <c r="C6" s="63">
        <v>36.393442622999999</v>
      </c>
      <c r="D6" s="62">
        <v>354</v>
      </c>
      <c r="E6" s="63">
        <v>38.353196099999998</v>
      </c>
      <c r="F6" s="62">
        <v>383</v>
      </c>
      <c r="G6" s="63">
        <v>37.29308666</v>
      </c>
    </row>
    <row r="7" spans="1:13" s="56" customFormat="1" ht="18.899999999999999" customHeight="1" x14ac:dyDescent="0.3">
      <c r="A7" s="75" t="s">
        <v>347</v>
      </c>
      <c r="B7" s="62">
        <v>493</v>
      </c>
      <c r="C7" s="63">
        <v>38.515625</v>
      </c>
      <c r="D7" s="62">
        <v>697</v>
      </c>
      <c r="E7" s="63">
        <v>41.836734694</v>
      </c>
      <c r="F7" s="62">
        <v>729</v>
      </c>
      <c r="G7" s="63">
        <v>38.388625591999997</v>
      </c>
    </row>
    <row r="8" spans="1:13" s="56" customFormat="1" ht="18.899999999999999" customHeight="1" x14ac:dyDescent="0.3">
      <c r="A8" s="75" t="s">
        <v>348</v>
      </c>
      <c r="B8" s="62">
        <v>151</v>
      </c>
      <c r="C8" s="63">
        <v>38.917525773000001</v>
      </c>
      <c r="D8" s="62">
        <v>172</v>
      </c>
      <c r="E8" s="63">
        <v>36.518046708999996</v>
      </c>
      <c r="F8" s="62">
        <v>228</v>
      </c>
      <c r="G8" s="63">
        <v>42.379182155999999</v>
      </c>
    </row>
    <row r="9" spans="1:13" s="56" customFormat="1" ht="18.899999999999999" customHeight="1" x14ac:dyDescent="0.3">
      <c r="A9" s="75" t="s">
        <v>349</v>
      </c>
      <c r="B9" s="62">
        <v>584</v>
      </c>
      <c r="C9" s="63">
        <v>40.082361016</v>
      </c>
      <c r="D9" s="62">
        <v>699</v>
      </c>
      <c r="E9" s="63">
        <v>40.103270223999999</v>
      </c>
      <c r="F9" s="62">
        <v>857</v>
      </c>
      <c r="G9" s="63">
        <v>40.348399247000003</v>
      </c>
    </row>
    <row r="10" spans="1:13" s="56" customFormat="1" ht="18.899999999999999" customHeight="1" x14ac:dyDescent="0.3">
      <c r="A10" s="75" t="s">
        <v>340</v>
      </c>
      <c r="B10" s="62">
        <v>136</v>
      </c>
      <c r="C10" s="63">
        <v>40.718562874</v>
      </c>
      <c r="D10" s="62">
        <v>151</v>
      </c>
      <c r="E10" s="63">
        <v>37.75</v>
      </c>
      <c r="F10" s="62">
        <v>188</v>
      </c>
      <c r="G10" s="63">
        <v>43.317972349999998</v>
      </c>
    </row>
    <row r="11" spans="1:13" s="56" customFormat="1" ht="18.899999999999999" customHeight="1" x14ac:dyDescent="0.3">
      <c r="A11" s="75" t="s">
        <v>341</v>
      </c>
      <c r="B11" s="62">
        <v>305</v>
      </c>
      <c r="C11" s="63">
        <v>46.923076923000004</v>
      </c>
      <c r="D11" s="62">
        <v>361</v>
      </c>
      <c r="E11" s="63">
        <v>45.012468828000003</v>
      </c>
      <c r="F11" s="62">
        <v>438</v>
      </c>
      <c r="G11" s="63">
        <v>46.008403360999999</v>
      </c>
    </row>
    <row r="12" spans="1:13" s="56" customFormat="1" ht="18.899999999999999" customHeight="1" x14ac:dyDescent="0.3">
      <c r="A12" s="75" t="s">
        <v>342</v>
      </c>
      <c r="B12" s="62">
        <v>301</v>
      </c>
      <c r="C12" s="63">
        <v>35.876042908000002</v>
      </c>
      <c r="D12" s="62">
        <v>385</v>
      </c>
      <c r="E12" s="63">
        <v>38.732394366000001</v>
      </c>
      <c r="F12" s="62">
        <v>390</v>
      </c>
      <c r="G12" s="63">
        <v>35.583941606000003</v>
      </c>
    </row>
    <row r="13" spans="1:13" s="56" customFormat="1" ht="18.899999999999999" customHeight="1" x14ac:dyDescent="0.3">
      <c r="A13" s="75" t="s">
        <v>343</v>
      </c>
      <c r="B13" s="62">
        <v>170</v>
      </c>
      <c r="C13" s="63">
        <v>34.836065574000003</v>
      </c>
      <c r="D13" s="62">
        <v>206</v>
      </c>
      <c r="E13" s="63">
        <v>35.640138407999999</v>
      </c>
      <c r="F13" s="62">
        <v>213</v>
      </c>
      <c r="G13" s="63">
        <v>32.126696832999997</v>
      </c>
    </row>
    <row r="14" spans="1:13" s="56" customFormat="1" ht="18.899999999999999" customHeight="1" x14ac:dyDescent="0.3">
      <c r="A14" s="75" t="s">
        <v>350</v>
      </c>
      <c r="B14" s="62">
        <v>434</v>
      </c>
      <c r="C14" s="63">
        <v>44.558521560999999</v>
      </c>
      <c r="D14" s="62">
        <v>525</v>
      </c>
      <c r="E14" s="63">
        <v>46.012269938999999</v>
      </c>
      <c r="F14" s="62">
        <v>502</v>
      </c>
      <c r="G14" s="63">
        <v>38.233054074999998</v>
      </c>
    </row>
    <row r="15" spans="1:13" s="56" customFormat="1" ht="18.899999999999999" customHeight="1" x14ac:dyDescent="0.3">
      <c r="A15" s="75" t="s">
        <v>344</v>
      </c>
      <c r="B15" s="62">
        <v>365</v>
      </c>
      <c r="C15" s="63">
        <v>33.242258651999997</v>
      </c>
      <c r="D15" s="62">
        <v>508</v>
      </c>
      <c r="E15" s="63">
        <v>35.082872928</v>
      </c>
      <c r="F15" s="62">
        <v>532</v>
      </c>
      <c r="G15" s="63">
        <v>34.146341462999999</v>
      </c>
    </row>
    <row r="16" spans="1:13" s="56" customFormat="1" ht="18.899999999999999" customHeight="1" x14ac:dyDescent="0.3">
      <c r="A16" s="75" t="s">
        <v>351</v>
      </c>
      <c r="B16" s="62">
        <v>269</v>
      </c>
      <c r="C16" s="63">
        <v>30.022321429000002</v>
      </c>
      <c r="D16" s="62">
        <v>385</v>
      </c>
      <c r="E16" s="63">
        <v>39.937759335999999</v>
      </c>
      <c r="F16" s="62">
        <v>434</v>
      </c>
      <c r="G16" s="63">
        <v>36.016597509999997</v>
      </c>
    </row>
    <row r="17" spans="1:13" s="56" customFormat="1" ht="18.899999999999999" customHeight="1" x14ac:dyDescent="0.3">
      <c r="A17" s="75" t="s">
        <v>352</v>
      </c>
      <c r="B17" s="62">
        <v>242</v>
      </c>
      <c r="C17" s="63">
        <v>28.106852496999998</v>
      </c>
      <c r="D17" s="62">
        <v>320</v>
      </c>
      <c r="E17" s="63">
        <v>33.934252385999997</v>
      </c>
      <c r="F17" s="62">
        <v>355</v>
      </c>
      <c r="G17" s="63">
        <v>33.713200380000004</v>
      </c>
    </row>
    <row r="18" spans="1:13" s="56" customFormat="1" ht="18.899999999999999" customHeight="1" x14ac:dyDescent="0.3">
      <c r="A18" s="75" t="s">
        <v>345</v>
      </c>
      <c r="B18" s="62">
        <v>262</v>
      </c>
      <c r="C18" s="63">
        <v>41.653418123999998</v>
      </c>
      <c r="D18" s="62">
        <v>289</v>
      </c>
      <c r="E18" s="63">
        <v>41.76300578</v>
      </c>
      <c r="F18" s="62">
        <v>286</v>
      </c>
      <c r="G18" s="63">
        <v>39.017735334000001</v>
      </c>
    </row>
    <row r="19" spans="1:13" s="56" customFormat="1" ht="18.899999999999999" customHeight="1" x14ac:dyDescent="0.3">
      <c r="A19" s="77" t="s">
        <v>47</v>
      </c>
      <c r="B19" s="78">
        <v>4577</v>
      </c>
      <c r="C19" s="79">
        <v>37.857733664000001</v>
      </c>
      <c r="D19" s="78">
        <v>5995</v>
      </c>
      <c r="E19" s="79">
        <v>40.364934015999999</v>
      </c>
      <c r="F19" s="78">
        <v>6519</v>
      </c>
      <c r="G19" s="79">
        <v>38.096072931000002</v>
      </c>
    </row>
    <row r="20" spans="1:13" ht="18.899999999999999" customHeight="1" x14ac:dyDescent="0.25">
      <c r="A20" s="80" t="s">
        <v>29</v>
      </c>
      <c r="B20" s="81">
        <v>40085</v>
      </c>
      <c r="C20" s="82">
        <v>38.519935039000003</v>
      </c>
      <c r="D20" s="81">
        <v>52144</v>
      </c>
      <c r="E20" s="82">
        <v>40.272167687</v>
      </c>
      <c r="F20" s="81">
        <v>57798</v>
      </c>
      <c r="G20" s="82">
        <v>37.982769158000004</v>
      </c>
      <c r="H20" s="83"/>
      <c r="I20" s="83"/>
    </row>
    <row r="21" spans="1:13" ht="18.899999999999999" customHeight="1" x14ac:dyDescent="0.25">
      <c r="A21" s="68" t="s">
        <v>409</v>
      </c>
    </row>
    <row r="22" spans="1:13" s="59" customFormat="1" ht="18.899999999999999" customHeight="1" x14ac:dyDescent="0.3">
      <c r="A22" s="56"/>
      <c r="B22" s="69"/>
      <c r="C22" s="70"/>
      <c r="D22" s="70"/>
      <c r="E22" s="70"/>
      <c r="F22" s="69"/>
      <c r="G22" s="70"/>
      <c r="L22" s="54"/>
      <c r="M22" s="54"/>
    </row>
    <row r="23" spans="1:13" ht="15.6" x14ac:dyDescent="0.3">
      <c r="A23" s="116" t="s">
        <v>463</v>
      </c>
      <c r="B23" s="71"/>
      <c r="C23" s="71"/>
      <c r="D23" s="71"/>
      <c r="E23" s="71"/>
      <c r="F23" s="71"/>
      <c r="G23" s="71"/>
    </row>
    <row r="25" spans="1:13" x14ac:dyDescent="0.25">
      <c r="B25" s="70"/>
      <c r="F25" s="70"/>
    </row>
    <row r="26" spans="1:13" x14ac:dyDescent="0.25">
      <c r="B26" s="70"/>
      <c r="F26" s="70"/>
    </row>
    <row r="27" spans="1:13" x14ac:dyDescent="0.25">
      <c r="B27" s="70"/>
      <c r="F27" s="70"/>
    </row>
    <row r="28" spans="1:13" x14ac:dyDescent="0.25">
      <c r="B28" s="70"/>
      <c r="F28" s="70"/>
    </row>
    <row r="29" spans="1:13" x14ac:dyDescent="0.25">
      <c r="B29" s="70"/>
      <c r="F29" s="70"/>
    </row>
    <row r="30" spans="1:13" x14ac:dyDescent="0.25">
      <c r="B30" s="70"/>
      <c r="F30" s="70"/>
    </row>
    <row r="31" spans="1:13" x14ac:dyDescent="0.25">
      <c r="B31" s="70"/>
      <c r="F31" s="70"/>
    </row>
    <row r="32" spans="1:13"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A44" s="56"/>
      <c r="B44" s="56"/>
      <c r="C44" s="56"/>
      <c r="E44" s="56"/>
      <c r="F44" s="56"/>
      <c r="G44" s="56"/>
    </row>
    <row r="45" spans="1:7" x14ac:dyDescent="0.25">
      <c r="B45" s="70"/>
      <c r="F45" s="70"/>
    </row>
    <row r="46" spans="1:7" x14ac:dyDescent="0.25">
      <c r="B46" s="70"/>
      <c r="F46"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M47"/>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469</v>
      </c>
      <c r="B1" s="55"/>
      <c r="C1" s="55"/>
      <c r="D1" s="55"/>
      <c r="E1" s="55"/>
      <c r="F1" s="55"/>
      <c r="G1" s="55"/>
    </row>
    <row r="2" spans="1:13" s="56" customFormat="1" ht="18.899999999999999" customHeight="1" x14ac:dyDescent="0.3">
      <c r="A2" s="1" t="s">
        <v>449</v>
      </c>
      <c r="B2" s="57"/>
      <c r="C2" s="57"/>
      <c r="D2" s="57"/>
      <c r="E2" s="57"/>
      <c r="F2" s="57"/>
      <c r="G2" s="57"/>
    </row>
    <row r="3" spans="1:13" s="59" customFormat="1" ht="54" customHeight="1" x14ac:dyDescent="0.3">
      <c r="A3" s="113" t="s">
        <v>460</v>
      </c>
      <c r="B3" s="58" t="s">
        <v>450</v>
      </c>
      <c r="C3" s="58" t="s">
        <v>454</v>
      </c>
      <c r="D3" s="58" t="s">
        <v>451</v>
      </c>
      <c r="E3" s="58" t="s">
        <v>455</v>
      </c>
      <c r="F3" s="58" t="s">
        <v>452</v>
      </c>
      <c r="G3" s="58" t="s">
        <v>456</v>
      </c>
      <c r="L3" s="60"/>
      <c r="M3" s="60"/>
    </row>
    <row r="4" spans="1:13" s="56" customFormat="1" ht="18.899999999999999" customHeight="1" x14ac:dyDescent="0.3">
      <c r="A4" s="75" t="s">
        <v>368</v>
      </c>
      <c r="B4" s="62">
        <v>479</v>
      </c>
      <c r="C4" s="63">
        <v>41.652173912999999</v>
      </c>
      <c r="D4" s="62">
        <v>620</v>
      </c>
      <c r="E4" s="63">
        <v>41.778975740999996</v>
      </c>
      <c r="F4" s="62">
        <v>615</v>
      </c>
      <c r="G4" s="63">
        <v>39.78007762</v>
      </c>
    </row>
    <row r="5" spans="1:13" s="56" customFormat="1" ht="18.899999999999999" customHeight="1" x14ac:dyDescent="0.3">
      <c r="A5" s="75" t="s">
        <v>353</v>
      </c>
      <c r="B5" s="62">
        <v>599</v>
      </c>
      <c r="C5" s="63">
        <v>46.906812842999997</v>
      </c>
      <c r="D5" s="62">
        <v>725</v>
      </c>
      <c r="E5" s="63">
        <v>52.650689905999997</v>
      </c>
      <c r="F5" s="62">
        <v>798</v>
      </c>
      <c r="G5" s="63">
        <v>50.062735257</v>
      </c>
    </row>
    <row r="6" spans="1:13" s="56" customFormat="1" ht="18.899999999999999" customHeight="1" x14ac:dyDescent="0.3">
      <c r="A6" s="75" t="s">
        <v>386</v>
      </c>
      <c r="B6" s="62">
        <v>350</v>
      </c>
      <c r="C6" s="63">
        <v>43.914680050000001</v>
      </c>
      <c r="D6" s="62">
        <v>463</v>
      </c>
      <c r="E6" s="63">
        <v>44.179389313000001</v>
      </c>
      <c r="F6" s="62">
        <v>501</v>
      </c>
      <c r="G6" s="63">
        <v>40.632603406000001</v>
      </c>
    </row>
    <row r="7" spans="1:13" s="56" customFormat="1" ht="18.899999999999999" customHeight="1" x14ac:dyDescent="0.3">
      <c r="A7" s="75" t="s">
        <v>354</v>
      </c>
      <c r="B7" s="62">
        <v>388</v>
      </c>
      <c r="C7" s="63">
        <v>42.731277532999997</v>
      </c>
      <c r="D7" s="62">
        <v>469</v>
      </c>
      <c r="E7" s="63">
        <v>42.405063290999998</v>
      </c>
      <c r="F7" s="62">
        <v>521</v>
      </c>
      <c r="G7" s="63">
        <v>37.781000724999998</v>
      </c>
    </row>
    <row r="8" spans="1:13" s="56" customFormat="1" ht="18.899999999999999" customHeight="1" x14ac:dyDescent="0.3">
      <c r="A8" s="75" t="s">
        <v>355</v>
      </c>
      <c r="B8" s="62">
        <v>503</v>
      </c>
      <c r="C8" s="63">
        <v>47.053320861000003</v>
      </c>
      <c r="D8" s="62">
        <v>557</v>
      </c>
      <c r="E8" s="63">
        <v>47.811158798000001</v>
      </c>
      <c r="F8" s="62">
        <v>562</v>
      </c>
      <c r="G8" s="63">
        <v>43.871975020000001</v>
      </c>
    </row>
    <row r="9" spans="1:13" s="56" customFormat="1" ht="18.899999999999999" customHeight="1" x14ac:dyDescent="0.3">
      <c r="A9" s="75" t="s">
        <v>367</v>
      </c>
      <c r="B9" s="62">
        <v>262</v>
      </c>
      <c r="C9" s="63">
        <v>42.950819672000002</v>
      </c>
      <c r="D9" s="62">
        <v>338</v>
      </c>
      <c r="E9" s="63">
        <v>42.144638403999998</v>
      </c>
      <c r="F9" s="62">
        <v>379</v>
      </c>
      <c r="G9" s="63">
        <v>41.420765027000002</v>
      </c>
    </row>
    <row r="10" spans="1:13" s="56" customFormat="1" ht="18.899999999999999" customHeight="1" x14ac:dyDescent="0.3">
      <c r="A10" s="75" t="s">
        <v>356</v>
      </c>
      <c r="B10" s="62">
        <v>254</v>
      </c>
      <c r="C10" s="63">
        <v>45.035460993000001</v>
      </c>
      <c r="D10" s="62">
        <v>304</v>
      </c>
      <c r="E10" s="63">
        <v>49.836065574000003</v>
      </c>
      <c r="F10" s="62">
        <v>308</v>
      </c>
      <c r="G10" s="63">
        <v>46.176911543999999</v>
      </c>
    </row>
    <row r="11" spans="1:13" s="56" customFormat="1" ht="18.899999999999999" customHeight="1" x14ac:dyDescent="0.3">
      <c r="A11" s="75" t="s">
        <v>357</v>
      </c>
      <c r="B11" s="62">
        <v>238</v>
      </c>
      <c r="C11" s="63">
        <v>38.263665594999999</v>
      </c>
      <c r="D11" s="62">
        <v>309</v>
      </c>
      <c r="E11" s="63">
        <v>44.332855092999999</v>
      </c>
      <c r="F11" s="62">
        <v>328</v>
      </c>
      <c r="G11" s="63">
        <v>42.988204455999998</v>
      </c>
    </row>
    <row r="12" spans="1:13" s="56" customFormat="1" ht="18.899999999999999" customHeight="1" x14ac:dyDescent="0.3">
      <c r="A12" s="75" t="s">
        <v>358</v>
      </c>
      <c r="B12" s="62">
        <v>465</v>
      </c>
      <c r="C12" s="63">
        <v>42.543458371</v>
      </c>
      <c r="D12" s="62">
        <v>596</v>
      </c>
      <c r="E12" s="63">
        <v>43.157132513000001</v>
      </c>
      <c r="F12" s="62">
        <v>664</v>
      </c>
      <c r="G12" s="63">
        <v>44.474212993999998</v>
      </c>
    </row>
    <row r="13" spans="1:13" s="56" customFormat="1" ht="18.899999999999999" customHeight="1" x14ac:dyDescent="0.3">
      <c r="A13" s="75" t="s">
        <v>359</v>
      </c>
      <c r="B13" s="62">
        <v>640</v>
      </c>
      <c r="C13" s="63">
        <v>45.038705137000001</v>
      </c>
      <c r="D13" s="62">
        <v>772</v>
      </c>
      <c r="E13" s="63">
        <v>47.950310559000002</v>
      </c>
      <c r="F13" s="62">
        <v>805</v>
      </c>
      <c r="G13" s="63">
        <v>45.686719637000003</v>
      </c>
    </row>
    <row r="14" spans="1:13" s="56" customFormat="1" ht="18.899999999999999" customHeight="1" x14ac:dyDescent="0.3">
      <c r="A14" s="75" t="s">
        <v>360</v>
      </c>
      <c r="B14" s="62">
        <v>428</v>
      </c>
      <c r="C14" s="63">
        <v>36.209813875000002</v>
      </c>
      <c r="D14" s="62">
        <v>515</v>
      </c>
      <c r="E14" s="63">
        <v>39.403213465999997</v>
      </c>
      <c r="F14" s="62">
        <v>509</v>
      </c>
      <c r="G14" s="63">
        <v>35.347222221999999</v>
      </c>
    </row>
    <row r="15" spans="1:13" s="56" customFormat="1" ht="18.899999999999999" customHeight="1" x14ac:dyDescent="0.3">
      <c r="A15" s="75" t="s">
        <v>361</v>
      </c>
      <c r="B15" s="62">
        <v>420</v>
      </c>
      <c r="C15" s="63">
        <v>44.350580780999998</v>
      </c>
      <c r="D15" s="62">
        <v>496</v>
      </c>
      <c r="E15" s="63">
        <v>45.546372818999998</v>
      </c>
      <c r="F15" s="62">
        <v>605</v>
      </c>
      <c r="G15" s="63">
        <v>48.751007252000001</v>
      </c>
    </row>
    <row r="16" spans="1:13" s="56" customFormat="1" ht="18.899999999999999" customHeight="1" x14ac:dyDescent="0.3">
      <c r="A16" s="75" t="s">
        <v>362</v>
      </c>
      <c r="B16" s="62">
        <v>245</v>
      </c>
      <c r="C16" s="63">
        <v>45.286506469999999</v>
      </c>
      <c r="D16" s="62">
        <v>326</v>
      </c>
      <c r="E16" s="63">
        <v>48.367952522000003</v>
      </c>
      <c r="F16" s="62">
        <v>314</v>
      </c>
      <c r="G16" s="63">
        <v>44.857142856999999</v>
      </c>
    </row>
    <row r="17" spans="1:9" s="56" customFormat="1" ht="18.899999999999999" customHeight="1" x14ac:dyDescent="0.3">
      <c r="A17" s="75" t="s">
        <v>366</v>
      </c>
      <c r="B17" s="62">
        <v>258</v>
      </c>
      <c r="C17" s="63">
        <v>41.479099677999997</v>
      </c>
      <c r="D17" s="62">
        <v>279</v>
      </c>
      <c r="E17" s="63">
        <v>38.166894665000001</v>
      </c>
      <c r="F17" s="62">
        <v>332</v>
      </c>
      <c r="G17" s="63">
        <v>37.599093998000001</v>
      </c>
    </row>
    <row r="18" spans="1:9" s="56" customFormat="1" ht="18.899999999999999" customHeight="1" x14ac:dyDescent="0.3">
      <c r="A18" s="75" t="s">
        <v>363</v>
      </c>
      <c r="B18" s="62">
        <v>311</v>
      </c>
      <c r="C18" s="63">
        <v>37.788578372000003</v>
      </c>
      <c r="D18" s="62">
        <v>443</v>
      </c>
      <c r="E18" s="63">
        <v>45.020325202999999</v>
      </c>
      <c r="F18" s="62">
        <v>504</v>
      </c>
      <c r="G18" s="63">
        <v>45.040214476999999</v>
      </c>
    </row>
    <row r="19" spans="1:9" s="56" customFormat="1" ht="18.899999999999999" customHeight="1" x14ac:dyDescent="0.3">
      <c r="A19" s="75" t="s">
        <v>364</v>
      </c>
      <c r="B19" s="62">
        <v>445</v>
      </c>
      <c r="C19" s="63">
        <v>41.356877322999999</v>
      </c>
      <c r="D19" s="62">
        <v>563</v>
      </c>
      <c r="E19" s="63">
        <v>45.148356055000001</v>
      </c>
      <c r="F19" s="62">
        <v>550</v>
      </c>
      <c r="G19" s="63">
        <v>40.530582166999999</v>
      </c>
    </row>
    <row r="20" spans="1:9" s="56" customFormat="1" ht="18.899999999999999" customHeight="1" x14ac:dyDescent="0.3">
      <c r="A20" s="75" t="s">
        <v>365</v>
      </c>
      <c r="B20" s="62">
        <v>331</v>
      </c>
      <c r="C20" s="63">
        <v>32.902584492999999</v>
      </c>
      <c r="D20" s="62">
        <v>459</v>
      </c>
      <c r="E20" s="63">
        <v>35.471406491000003</v>
      </c>
      <c r="F20" s="62">
        <v>487</v>
      </c>
      <c r="G20" s="63">
        <v>34.032145352999997</v>
      </c>
    </row>
    <row r="21" spans="1:9" s="56" customFormat="1" ht="18.899999999999999" customHeight="1" x14ac:dyDescent="0.3">
      <c r="A21" s="77" t="s">
        <v>170</v>
      </c>
      <c r="B21" s="78">
        <v>6616</v>
      </c>
      <c r="C21" s="79">
        <v>42.118665647999997</v>
      </c>
      <c r="D21" s="78">
        <v>8234</v>
      </c>
      <c r="E21" s="79">
        <v>44.254541545999999</v>
      </c>
      <c r="F21" s="78">
        <v>8782</v>
      </c>
      <c r="G21" s="79">
        <v>42.213035955000002</v>
      </c>
    </row>
    <row r="22" spans="1:9" ht="18.899999999999999" customHeight="1" x14ac:dyDescent="0.25">
      <c r="A22" s="80" t="s">
        <v>29</v>
      </c>
      <c r="B22" s="81">
        <v>40085</v>
      </c>
      <c r="C22" s="82">
        <v>38.519935039000003</v>
      </c>
      <c r="D22" s="81">
        <v>52144</v>
      </c>
      <c r="E22" s="82">
        <v>40.272167687</v>
      </c>
      <c r="F22" s="81">
        <v>57798</v>
      </c>
      <c r="G22" s="82">
        <v>37.982769158000004</v>
      </c>
      <c r="H22" s="83"/>
      <c r="I22" s="83"/>
    </row>
    <row r="23" spans="1:9" ht="18.899999999999999" customHeight="1" x14ac:dyDescent="0.25">
      <c r="A23" s="68" t="s">
        <v>409</v>
      </c>
    </row>
    <row r="25" spans="1:9" ht="15.6" x14ac:dyDescent="0.3">
      <c r="A25" s="116" t="s">
        <v>463</v>
      </c>
      <c r="B25" s="71"/>
      <c r="C25" s="71"/>
      <c r="D25" s="71"/>
      <c r="E25" s="71"/>
      <c r="F25" s="71"/>
      <c r="G25" s="71"/>
    </row>
    <row r="26" spans="1:9" x14ac:dyDescent="0.25">
      <c r="B26" s="70"/>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B44" s="70"/>
      <c r="F44" s="70"/>
    </row>
    <row r="45" spans="1:7" x14ac:dyDescent="0.25">
      <c r="A45" s="56"/>
      <c r="B45" s="56"/>
      <c r="C45" s="56"/>
      <c r="E45" s="56"/>
      <c r="F45" s="56"/>
      <c r="G45" s="56"/>
    </row>
    <row r="46" spans="1:7" x14ac:dyDescent="0.25">
      <c r="B46" s="70"/>
      <c r="F46" s="70"/>
    </row>
    <row r="47" spans="1:7" x14ac:dyDescent="0.25">
      <c r="B47" s="70"/>
      <c r="F47"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M4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470</v>
      </c>
      <c r="B1" s="55"/>
      <c r="C1" s="55"/>
      <c r="D1" s="55"/>
      <c r="E1" s="55"/>
      <c r="F1" s="55"/>
      <c r="G1" s="55"/>
    </row>
    <row r="2" spans="1:13" s="56" customFormat="1" ht="18.899999999999999" customHeight="1" x14ac:dyDescent="0.3">
      <c r="A2" s="1" t="s">
        <v>449</v>
      </c>
      <c r="B2" s="57"/>
      <c r="C2" s="57"/>
      <c r="D2" s="57"/>
      <c r="E2" s="57"/>
      <c r="F2" s="57"/>
      <c r="G2" s="57"/>
    </row>
    <row r="3" spans="1:13" s="59" customFormat="1" ht="54" customHeight="1" x14ac:dyDescent="0.3">
      <c r="A3" s="113" t="s">
        <v>460</v>
      </c>
      <c r="B3" s="58" t="s">
        <v>450</v>
      </c>
      <c r="C3" s="58" t="s">
        <v>454</v>
      </c>
      <c r="D3" s="58" t="s">
        <v>451</v>
      </c>
      <c r="E3" s="58" t="s">
        <v>455</v>
      </c>
      <c r="F3" s="58" t="s">
        <v>452</v>
      </c>
      <c r="G3" s="58" t="s">
        <v>456</v>
      </c>
      <c r="L3" s="60"/>
      <c r="M3" s="60"/>
    </row>
    <row r="4" spans="1:13" s="56" customFormat="1" ht="56.25" customHeight="1" x14ac:dyDescent="0.3">
      <c r="A4" s="84" t="s">
        <v>379</v>
      </c>
      <c r="B4" s="62">
        <v>323</v>
      </c>
      <c r="C4" s="63">
        <v>49.013657056</v>
      </c>
      <c r="D4" s="62">
        <v>402</v>
      </c>
      <c r="E4" s="63">
        <v>49.446494465000001</v>
      </c>
      <c r="F4" s="62">
        <v>417</v>
      </c>
      <c r="G4" s="63">
        <v>44.361702127999997</v>
      </c>
    </row>
    <row r="5" spans="1:13" s="56" customFormat="1" ht="56.25" customHeight="1" x14ac:dyDescent="0.3">
      <c r="A5" s="84" t="s">
        <v>369</v>
      </c>
      <c r="B5" s="62">
        <v>54</v>
      </c>
      <c r="C5" s="63">
        <v>36.486486485999997</v>
      </c>
      <c r="D5" s="62">
        <v>76</v>
      </c>
      <c r="E5" s="63">
        <v>40.425531915000001</v>
      </c>
      <c r="F5" s="62">
        <v>73</v>
      </c>
      <c r="G5" s="63">
        <v>40.555555556000002</v>
      </c>
    </row>
    <row r="6" spans="1:13" s="56" customFormat="1" ht="56.25" customHeight="1" x14ac:dyDescent="0.3">
      <c r="A6" s="84" t="s">
        <v>380</v>
      </c>
      <c r="B6" s="62">
        <v>533</v>
      </c>
      <c r="C6" s="63">
        <v>46.713409290000001</v>
      </c>
      <c r="D6" s="62">
        <v>646</v>
      </c>
      <c r="E6" s="63">
        <v>42.584047462000001</v>
      </c>
      <c r="F6" s="62">
        <v>671</v>
      </c>
      <c r="G6" s="63">
        <v>39.262726741000002</v>
      </c>
    </row>
    <row r="7" spans="1:13" s="56" customFormat="1" ht="56.25" customHeight="1" x14ac:dyDescent="0.3">
      <c r="A7" s="84" t="s">
        <v>378</v>
      </c>
      <c r="B7" s="62">
        <v>548</v>
      </c>
      <c r="C7" s="63">
        <v>41.265060241</v>
      </c>
      <c r="D7" s="62">
        <v>725</v>
      </c>
      <c r="E7" s="63">
        <v>45.540201005</v>
      </c>
      <c r="F7" s="62">
        <v>799</v>
      </c>
      <c r="G7" s="63">
        <v>45.269121812999998</v>
      </c>
    </row>
    <row r="8" spans="1:13" s="56" customFormat="1" ht="56.25" customHeight="1" x14ac:dyDescent="0.3">
      <c r="A8" s="84" t="s">
        <v>383</v>
      </c>
      <c r="B8" s="62">
        <v>39</v>
      </c>
      <c r="C8" s="63">
        <v>50.649350648999999</v>
      </c>
      <c r="D8" s="62">
        <v>41</v>
      </c>
      <c r="E8" s="63">
        <v>33.333333332999999</v>
      </c>
      <c r="F8" s="62">
        <v>46</v>
      </c>
      <c r="G8" s="63">
        <v>35.384615384999996</v>
      </c>
    </row>
    <row r="9" spans="1:13" s="56" customFormat="1" ht="56.25" customHeight="1" x14ac:dyDescent="0.3">
      <c r="A9" s="84" t="s">
        <v>384</v>
      </c>
      <c r="B9" s="62">
        <v>87</v>
      </c>
      <c r="C9" s="63">
        <v>42.647058823999998</v>
      </c>
      <c r="D9" s="62">
        <v>95</v>
      </c>
      <c r="E9" s="63">
        <v>43.181818182000001</v>
      </c>
      <c r="F9" s="62">
        <v>105</v>
      </c>
      <c r="G9" s="63">
        <v>47.085201794</v>
      </c>
    </row>
    <row r="10" spans="1:13" s="56" customFormat="1" ht="56.25" customHeight="1" x14ac:dyDescent="0.3">
      <c r="A10" s="84" t="s">
        <v>385</v>
      </c>
      <c r="B10" s="62">
        <v>70</v>
      </c>
      <c r="C10" s="63">
        <v>47.619047619</v>
      </c>
      <c r="D10" s="62">
        <v>69</v>
      </c>
      <c r="E10" s="63">
        <v>36.898395721999997</v>
      </c>
      <c r="F10" s="62">
        <v>68</v>
      </c>
      <c r="G10" s="63">
        <v>36.170212765999999</v>
      </c>
    </row>
    <row r="11" spans="1:13" s="56" customFormat="1" ht="56.25" customHeight="1" x14ac:dyDescent="0.3">
      <c r="A11" s="84" t="s">
        <v>372</v>
      </c>
      <c r="B11" s="62">
        <v>215</v>
      </c>
      <c r="C11" s="63">
        <v>31.994047619</v>
      </c>
      <c r="D11" s="62">
        <v>283</v>
      </c>
      <c r="E11" s="63">
        <v>34.895191122</v>
      </c>
      <c r="F11" s="62">
        <v>361</v>
      </c>
      <c r="G11" s="63">
        <v>34.946757018</v>
      </c>
    </row>
    <row r="12" spans="1:13" s="56" customFormat="1" ht="56.25" customHeight="1" x14ac:dyDescent="0.3">
      <c r="A12" s="84" t="s">
        <v>373</v>
      </c>
      <c r="B12" s="62">
        <v>222</v>
      </c>
      <c r="C12" s="63">
        <v>28.793774319000001</v>
      </c>
      <c r="D12" s="62">
        <v>385</v>
      </c>
      <c r="E12" s="63">
        <v>42.076502732000002</v>
      </c>
      <c r="F12" s="62">
        <v>475</v>
      </c>
      <c r="G12" s="63">
        <v>47.169811320999997</v>
      </c>
    </row>
    <row r="13" spans="1:13" s="56" customFormat="1" ht="56.25" customHeight="1" x14ac:dyDescent="0.3">
      <c r="A13" s="84" t="s">
        <v>381</v>
      </c>
      <c r="B13" s="62">
        <v>190</v>
      </c>
      <c r="C13" s="63">
        <v>39.832285114999998</v>
      </c>
      <c r="D13" s="62">
        <v>247</v>
      </c>
      <c r="E13" s="63">
        <v>42.659758203999999</v>
      </c>
      <c r="F13" s="62">
        <v>215</v>
      </c>
      <c r="G13" s="63">
        <v>33.751962323000001</v>
      </c>
    </row>
    <row r="14" spans="1:13" s="56" customFormat="1" ht="56.25" customHeight="1" x14ac:dyDescent="0.3">
      <c r="A14" s="84" t="s">
        <v>382</v>
      </c>
      <c r="B14" s="62">
        <v>157</v>
      </c>
      <c r="C14" s="63">
        <v>33.333333332999999</v>
      </c>
      <c r="D14" s="62">
        <v>184</v>
      </c>
      <c r="E14" s="63">
        <v>33.638025593999998</v>
      </c>
      <c r="F14" s="62">
        <v>219</v>
      </c>
      <c r="G14" s="63">
        <v>34.542586751000002</v>
      </c>
    </row>
    <row r="15" spans="1:13" s="56" customFormat="1" ht="56.25" customHeight="1" x14ac:dyDescent="0.3">
      <c r="A15" s="84" t="s">
        <v>374</v>
      </c>
      <c r="B15" s="62">
        <v>93</v>
      </c>
      <c r="C15" s="63">
        <v>33.096085408999997</v>
      </c>
      <c r="D15" s="62">
        <v>117</v>
      </c>
      <c r="E15" s="63">
        <v>34.110787172000002</v>
      </c>
      <c r="F15" s="62">
        <v>156</v>
      </c>
      <c r="G15" s="63">
        <v>40.102827763000001</v>
      </c>
    </row>
    <row r="16" spans="1:13" s="56" customFormat="1" ht="56.25" customHeight="1" x14ac:dyDescent="0.3">
      <c r="A16" s="84" t="s">
        <v>377</v>
      </c>
      <c r="B16" s="62">
        <v>54</v>
      </c>
      <c r="C16" s="63">
        <v>33.962264150999999</v>
      </c>
      <c r="D16" s="62">
        <v>76</v>
      </c>
      <c r="E16" s="63">
        <v>41.530054645</v>
      </c>
      <c r="F16" s="62">
        <v>80</v>
      </c>
      <c r="G16" s="63">
        <v>37.914691943000001</v>
      </c>
    </row>
    <row r="17" spans="1:9" s="56" customFormat="1" ht="56.25" customHeight="1" x14ac:dyDescent="0.3">
      <c r="A17" s="84" t="s">
        <v>376</v>
      </c>
      <c r="B17" s="62">
        <v>542</v>
      </c>
      <c r="C17" s="63">
        <v>37.638888889</v>
      </c>
      <c r="D17" s="62">
        <v>580</v>
      </c>
      <c r="E17" s="63">
        <v>33.681765388999999</v>
      </c>
      <c r="F17" s="62">
        <v>525</v>
      </c>
      <c r="G17" s="63">
        <v>27.689873418000001</v>
      </c>
    </row>
    <row r="18" spans="1:9" s="56" customFormat="1" ht="56.25" customHeight="1" x14ac:dyDescent="0.3">
      <c r="A18" s="84" t="s">
        <v>375</v>
      </c>
      <c r="B18" s="62">
        <v>207</v>
      </c>
      <c r="C18" s="63">
        <v>42.505133469999997</v>
      </c>
      <c r="D18" s="62">
        <v>186</v>
      </c>
      <c r="E18" s="63">
        <v>34.065934065999997</v>
      </c>
      <c r="F18" s="62">
        <v>206</v>
      </c>
      <c r="G18" s="63">
        <v>35.213675213999998</v>
      </c>
    </row>
    <row r="19" spans="1:9" s="56" customFormat="1" ht="18.600000000000001" customHeight="1" x14ac:dyDescent="0.3">
      <c r="A19" s="77" t="s">
        <v>168</v>
      </c>
      <c r="B19" s="78">
        <v>3334</v>
      </c>
      <c r="C19" s="79">
        <v>39.399669109000001</v>
      </c>
      <c r="D19" s="78">
        <v>4112</v>
      </c>
      <c r="E19" s="79">
        <v>39.976667315</v>
      </c>
      <c r="F19" s="78">
        <v>4416</v>
      </c>
      <c r="G19" s="79">
        <v>38.310054653999998</v>
      </c>
    </row>
    <row r="20" spans="1:9" ht="18.899999999999999" customHeight="1" x14ac:dyDescent="0.25">
      <c r="A20" s="80" t="s">
        <v>29</v>
      </c>
      <c r="B20" s="81">
        <v>40085</v>
      </c>
      <c r="C20" s="82">
        <v>38.519935039000003</v>
      </c>
      <c r="D20" s="81">
        <v>52144</v>
      </c>
      <c r="E20" s="82">
        <v>40.272167687</v>
      </c>
      <c r="F20" s="81">
        <v>57798</v>
      </c>
      <c r="G20" s="82">
        <v>37.982769158000004</v>
      </c>
      <c r="H20" s="83"/>
      <c r="I20" s="83"/>
    </row>
    <row r="21" spans="1:9" ht="18.899999999999999" customHeight="1" x14ac:dyDescent="0.25">
      <c r="A21" s="68" t="s">
        <v>409</v>
      </c>
    </row>
    <row r="23" spans="1:9" ht="15.6" x14ac:dyDescent="0.3">
      <c r="A23" s="116" t="s">
        <v>463</v>
      </c>
      <c r="B23" s="71"/>
      <c r="C23" s="71"/>
      <c r="D23" s="71"/>
      <c r="E23" s="71"/>
      <c r="F23" s="71"/>
      <c r="G23" s="71"/>
    </row>
    <row r="24" spans="1:9" x14ac:dyDescent="0.25">
      <c r="B24" s="70"/>
      <c r="F24" s="70"/>
    </row>
    <row r="25" spans="1:9" x14ac:dyDescent="0.25">
      <c r="B25" s="70"/>
      <c r="F25" s="70"/>
    </row>
    <row r="26" spans="1:9" x14ac:dyDescent="0.25">
      <c r="B26" s="70"/>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A42" s="56"/>
      <c r="B42" s="56"/>
      <c r="C42" s="56"/>
      <c r="E42" s="56"/>
      <c r="F42" s="56"/>
      <c r="G42" s="56"/>
    </row>
    <row r="43" spans="1:7" x14ac:dyDescent="0.25">
      <c r="B43" s="70"/>
      <c r="F43" s="70"/>
    </row>
    <row r="44" spans="1:7" x14ac:dyDescent="0.25">
      <c r="B44" s="70"/>
      <c r="F44" s="70"/>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5"/>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5" t="s">
        <v>473</v>
      </c>
      <c r="B1" s="55"/>
      <c r="C1" s="55"/>
      <c r="D1" s="55"/>
      <c r="E1" s="55"/>
    </row>
    <row r="2" spans="1:8" s="56" customFormat="1" ht="18.899999999999999" customHeight="1" x14ac:dyDescent="0.3">
      <c r="A2" s="1" t="s">
        <v>453</v>
      </c>
      <c r="B2" s="57"/>
      <c r="C2" s="57"/>
      <c r="D2" s="57"/>
      <c r="E2" s="85"/>
    </row>
    <row r="3" spans="1:8" ht="31.2" x14ac:dyDescent="0.25">
      <c r="A3" s="72" t="s">
        <v>30</v>
      </c>
      <c r="B3" s="73" t="s">
        <v>454</v>
      </c>
      <c r="C3" s="73" t="s">
        <v>455</v>
      </c>
      <c r="D3" s="74" t="s">
        <v>456</v>
      </c>
      <c r="H3" s="70"/>
    </row>
    <row r="4" spans="1:8" ht="18.899999999999999" customHeight="1" x14ac:dyDescent="0.25">
      <c r="A4" s="75" t="s">
        <v>175</v>
      </c>
      <c r="B4" s="76">
        <v>38.872682789000002</v>
      </c>
      <c r="C4" s="76">
        <v>40.255022611000001</v>
      </c>
      <c r="D4" s="76">
        <v>40.707780018000001</v>
      </c>
      <c r="F4" s="35"/>
      <c r="G4" s="36"/>
      <c r="H4" s="36"/>
    </row>
    <row r="5" spans="1:8" ht="18.899999999999999" customHeight="1" x14ac:dyDescent="0.25">
      <c r="A5" s="75" t="s">
        <v>33</v>
      </c>
      <c r="B5" s="76">
        <v>40.18800169</v>
      </c>
      <c r="C5" s="76">
        <v>43.022177249000002</v>
      </c>
      <c r="D5" s="76">
        <v>37.372367011999998</v>
      </c>
      <c r="F5" s="53"/>
      <c r="G5" s="52"/>
      <c r="H5" s="52"/>
    </row>
    <row r="6" spans="1:8" ht="18.899999999999999" customHeight="1" x14ac:dyDescent="0.25">
      <c r="A6" s="75" t="s">
        <v>32</v>
      </c>
      <c r="B6" s="76">
        <v>42.931213272999997</v>
      </c>
      <c r="C6" s="76">
        <v>43.301272709999999</v>
      </c>
      <c r="D6" s="76">
        <v>41.679845370000002</v>
      </c>
      <c r="F6" s="53"/>
      <c r="G6" s="52"/>
      <c r="H6" s="52"/>
    </row>
    <row r="7" spans="1:8" ht="18.899999999999999" customHeight="1" x14ac:dyDescent="0.25">
      <c r="A7" s="75" t="s">
        <v>31</v>
      </c>
      <c r="B7" s="76">
        <v>39.041781336</v>
      </c>
      <c r="C7" s="76">
        <v>43.817567568000001</v>
      </c>
      <c r="D7" s="76">
        <v>41.471019808999998</v>
      </c>
      <c r="F7" s="53"/>
      <c r="G7" s="52"/>
      <c r="H7" s="52"/>
    </row>
    <row r="8" spans="1:8" ht="18.899999999999999" customHeight="1" x14ac:dyDescent="0.25">
      <c r="A8" s="75" t="s">
        <v>174</v>
      </c>
      <c r="B8" s="76">
        <v>41.788807462000001</v>
      </c>
      <c r="C8" s="76">
        <v>43.434210526000001</v>
      </c>
      <c r="D8" s="76">
        <v>39.867535519999997</v>
      </c>
      <c r="F8" s="53"/>
      <c r="G8" s="52"/>
      <c r="H8" s="52"/>
    </row>
    <row r="9" spans="1:8" ht="18.899999999999999" customHeight="1" x14ac:dyDescent="0.25">
      <c r="A9" s="75" t="s">
        <v>173</v>
      </c>
      <c r="B9" s="76">
        <v>32.688098494999998</v>
      </c>
      <c r="C9" s="76">
        <v>34.498296516000003</v>
      </c>
      <c r="D9" s="76">
        <v>32.575616998000001</v>
      </c>
      <c r="F9" s="45"/>
      <c r="G9" s="44"/>
    </row>
    <row r="10" spans="1:8" ht="18.899999999999999" customHeight="1" x14ac:dyDescent="0.25">
      <c r="A10" s="75" t="s">
        <v>36</v>
      </c>
      <c r="B10" s="76">
        <v>37.146619162</v>
      </c>
      <c r="C10" s="76">
        <v>37.869858809</v>
      </c>
      <c r="D10" s="76">
        <v>36.346029696999999</v>
      </c>
      <c r="F10" s="53"/>
      <c r="G10" s="52"/>
      <c r="H10" s="52"/>
    </row>
    <row r="11" spans="1:8" ht="18.899999999999999" customHeight="1" x14ac:dyDescent="0.25">
      <c r="A11" s="75" t="s">
        <v>35</v>
      </c>
      <c r="B11" s="76">
        <v>38.851802403000001</v>
      </c>
      <c r="C11" s="76">
        <v>41.735432271000001</v>
      </c>
      <c r="D11" s="76">
        <v>38.353531578999998</v>
      </c>
      <c r="F11" s="53"/>
      <c r="G11" s="52"/>
      <c r="H11" s="52"/>
    </row>
    <row r="12" spans="1:8" ht="18.899999999999999" customHeight="1" x14ac:dyDescent="0.25">
      <c r="A12" s="75" t="s">
        <v>34</v>
      </c>
      <c r="B12" s="76">
        <v>40.357443623000002</v>
      </c>
      <c r="C12" s="76">
        <v>41.859639153000003</v>
      </c>
      <c r="D12" s="76">
        <v>38.798215050000003</v>
      </c>
      <c r="F12" s="53"/>
      <c r="G12" s="52"/>
      <c r="H12" s="52"/>
    </row>
    <row r="13" spans="1:8" ht="18.899999999999999" customHeight="1" x14ac:dyDescent="0.25">
      <c r="A13" s="75" t="s">
        <v>176</v>
      </c>
      <c r="B13" s="76">
        <v>42.113928219000002</v>
      </c>
      <c r="C13" s="76">
        <v>42.289263531000003</v>
      </c>
      <c r="D13" s="76">
        <v>41.366124315999997</v>
      </c>
      <c r="F13" s="53"/>
      <c r="G13" s="52"/>
      <c r="H13" s="52"/>
    </row>
    <row r="14" spans="1:8" ht="18.899999999999999" customHeight="1" x14ac:dyDescent="0.25">
      <c r="A14" s="75" t="s">
        <v>152</v>
      </c>
      <c r="B14" s="76">
        <v>20.829120324000002</v>
      </c>
      <c r="C14" s="76">
        <v>15.950226244</v>
      </c>
      <c r="D14" s="76">
        <v>15.988083416</v>
      </c>
      <c r="H14" s="70"/>
    </row>
    <row r="15" spans="1:8" ht="18.899999999999999" customHeight="1" x14ac:dyDescent="0.25">
      <c r="A15" s="68" t="s">
        <v>409</v>
      </c>
    </row>
    <row r="16" spans="1:8" x14ac:dyDescent="0.25">
      <c r="B16" s="70"/>
      <c r="H16" s="70"/>
    </row>
    <row r="17" spans="1:8" ht="15.6" x14ac:dyDescent="0.3">
      <c r="A17" s="116" t="s">
        <v>463</v>
      </c>
      <c r="B17" s="70"/>
      <c r="H17" s="70"/>
    </row>
    <row r="18" spans="1:8" x14ac:dyDescent="0.25">
      <c r="B18" s="70"/>
      <c r="H18" s="70"/>
    </row>
    <row r="19" spans="1:8" x14ac:dyDescent="0.25">
      <c r="B19" s="70"/>
      <c r="H19" s="70"/>
    </row>
    <row r="20" spans="1:8" x14ac:dyDescent="0.25">
      <c r="B20" s="70"/>
      <c r="H20" s="70"/>
    </row>
    <row r="21" spans="1:8" x14ac:dyDescent="0.25">
      <c r="B21" s="70"/>
      <c r="H21" s="70"/>
    </row>
    <row r="22" spans="1:8" x14ac:dyDescent="0.25">
      <c r="B22" s="70"/>
      <c r="H22" s="70"/>
    </row>
    <row r="23" spans="1:8" x14ac:dyDescent="0.25">
      <c r="B23" s="70"/>
      <c r="H23" s="70"/>
    </row>
    <row r="24" spans="1:8" x14ac:dyDescent="0.25">
      <c r="B24" s="70"/>
      <c r="H24" s="70"/>
    </row>
    <row r="25" spans="1:8" x14ac:dyDescent="0.25">
      <c r="B25" s="70"/>
      <c r="H25" s="70"/>
    </row>
    <row r="26" spans="1:8" x14ac:dyDescent="0.25">
      <c r="B26" s="70"/>
      <c r="H26" s="70"/>
    </row>
    <row r="27" spans="1:8" x14ac:dyDescent="0.25">
      <c r="B27" s="70"/>
      <c r="H27" s="70"/>
    </row>
    <row r="28" spans="1:8" x14ac:dyDescent="0.25">
      <c r="B28" s="70"/>
      <c r="H28" s="70"/>
    </row>
    <row r="29" spans="1:8" x14ac:dyDescent="0.25">
      <c r="B29" s="70"/>
      <c r="H29" s="70"/>
    </row>
    <row r="30" spans="1:8" x14ac:dyDescent="0.25">
      <c r="B30" s="70"/>
      <c r="H30" s="70"/>
    </row>
    <row r="31" spans="1:8" x14ac:dyDescent="0.25">
      <c r="B31" s="70"/>
      <c r="H31" s="70"/>
    </row>
    <row r="32" spans="1:8" x14ac:dyDescent="0.25">
      <c r="B32" s="70"/>
      <c r="H32" s="70"/>
    </row>
    <row r="33" spans="1:10" x14ac:dyDescent="0.25">
      <c r="A33" s="56"/>
      <c r="B33" s="56"/>
      <c r="C33" s="56"/>
      <c r="D33" s="56"/>
      <c r="F33" s="56"/>
      <c r="G33" s="56"/>
      <c r="H33" s="56"/>
      <c r="I33" s="56"/>
      <c r="J33" s="56"/>
    </row>
    <row r="34" spans="1:10" x14ac:dyDescent="0.25">
      <c r="B34" s="70"/>
      <c r="H34" s="70"/>
    </row>
    <row r="35" spans="1:10" x14ac:dyDescent="0.25">
      <c r="B35" s="70"/>
      <c r="H35"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35686-CE76-4285-B52D-F7F369A1397C}">
  <sheetPr>
    <tabColor theme="3"/>
  </sheetPr>
  <dimension ref="A1:J37"/>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5" t="s">
        <v>472</v>
      </c>
      <c r="B1" s="86"/>
      <c r="C1" s="87"/>
      <c r="D1" s="87"/>
    </row>
    <row r="2" spans="1:8" s="56" customFormat="1" ht="18.899999999999999" customHeight="1" x14ac:dyDescent="0.3">
      <c r="A2" s="72" t="s">
        <v>278</v>
      </c>
      <c r="B2" s="74" t="s">
        <v>277</v>
      </c>
      <c r="C2" s="88"/>
      <c r="D2" s="87"/>
      <c r="E2" s="88"/>
    </row>
    <row r="3" spans="1:8" ht="18.899999999999999" customHeight="1" x14ac:dyDescent="0.25">
      <c r="A3" s="75" t="s">
        <v>267</v>
      </c>
      <c r="B3" s="89">
        <v>3.9062493199999999E-2</v>
      </c>
      <c r="H3" s="70"/>
    </row>
    <row r="4" spans="1:8" ht="18.899999999999999" customHeight="1" x14ac:dyDescent="0.25">
      <c r="A4" s="75" t="s">
        <v>268</v>
      </c>
      <c r="B4" s="89">
        <v>5.0872510000000005E-4</v>
      </c>
      <c r="H4" s="70"/>
    </row>
    <row r="5" spans="1:8" ht="18.899999999999999" customHeight="1" x14ac:dyDescent="0.25">
      <c r="A5" s="75" t="s">
        <v>269</v>
      </c>
      <c r="B5" s="89">
        <v>0.18046603180000001</v>
      </c>
      <c r="H5" s="70"/>
    </row>
    <row r="6" spans="1:8" ht="18.899999999999999" customHeight="1" x14ac:dyDescent="0.25">
      <c r="A6" s="75" t="s">
        <v>273</v>
      </c>
      <c r="B6" s="89">
        <v>0.46344818170000002</v>
      </c>
      <c r="H6" s="70"/>
    </row>
    <row r="7" spans="1:8" ht="18.899999999999999" customHeight="1" x14ac:dyDescent="0.25">
      <c r="A7" s="75" t="s">
        <v>274</v>
      </c>
      <c r="B7" s="89">
        <v>0.11009644490000001</v>
      </c>
      <c r="H7" s="70"/>
    </row>
    <row r="8" spans="1:8" ht="18.899999999999999" customHeight="1" x14ac:dyDescent="0.25">
      <c r="A8" s="75" t="s">
        <v>270</v>
      </c>
      <c r="B8" s="89">
        <v>1.851464E-34</v>
      </c>
      <c r="H8" s="70"/>
    </row>
    <row r="9" spans="1:8" ht="18.899999999999999" customHeight="1" x14ac:dyDescent="0.25">
      <c r="A9" s="75" t="s">
        <v>271</v>
      </c>
      <c r="B9" s="89">
        <v>7.9999359999999999E-33</v>
      </c>
      <c r="H9" s="70"/>
    </row>
    <row r="10" spans="1:8" ht="18.899999999999999" customHeight="1" x14ac:dyDescent="0.25">
      <c r="A10" s="75" t="s">
        <v>272</v>
      </c>
      <c r="B10" s="89">
        <v>2.856737E-42</v>
      </c>
      <c r="H10" s="70"/>
    </row>
    <row r="11" spans="1:8" ht="18.899999999999999" customHeight="1" x14ac:dyDescent="0.25">
      <c r="A11" s="75" t="s">
        <v>275</v>
      </c>
      <c r="B11" s="89">
        <v>0.20062771770000001</v>
      </c>
      <c r="H11" s="70"/>
    </row>
    <row r="12" spans="1:8" ht="18.899999999999999" customHeight="1" x14ac:dyDescent="0.25">
      <c r="A12" s="75" t="s">
        <v>276</v>
      </c>
      <c r="B12" s="89">
        <v>0.54050936569999997</v>
      </c>
      <c r="H12" s="70"/>
    </row>
    <row r="13" spans="1:8" ht="18.899999999999999" customHeight="1" x14ac:dyDescent="0.25">
      <c r="A13" s="68" t="s">
        <v>471</v>
      </c>
      <c r="B13" s="70"/>
    </row>
    <row r="15" spans="1:8" ht="15.6" x14ac:dyDescent="0.3">
      <c r="A15" s="116" t="s">
        <v>463</v>
      </c>
    </row>
    <row r="16" spans="1:8" x14ac:dyDescent="0.25">
      <c r="B16" s="70"/>
      <c r="H16" s="70"/>
    </row>
    <row r="17" s="70" customFormat="1" x14ac:dyDescent="0.25"/>
    <row r="18" s="70" customFormat="1" x14ac:dyDescent="0.25"/>
    <row r="19" s="70" customFormat="1" x14ac:dyDescent="0.25"/>
    <row r="20" s="70" customFormat="1" x14ac:dyDescent="0.25"/>
    <row r="21" s="70" customFormat="1" x14ac:dyDescent="0.25"/>
    <row r="22" s="70" customFormat="1" x14ac:dyDescent="0.25"/>
    <row r="23" s="70" customFormat="1" x14ac:dyDescent="0.25"/>
    <row r="24" s="70" customFormat="1" x14ac:dyDescent="0.25"/>
    <row r="25" s="70" customFormat="1" x14ac:dyDescent="0.25"/>
    <row r="26" s="70" customFormat="1" x14ac:dyDescent="0.25"/>
    <row r="27" s="70" customFormat="1" x14ac:dyDescent="0.25"/>
    <row r="28" s="70" customFormat="1" x14ac:dyDescent="0.25"/>
    <row r="29" s="70" customFormat="1" x14ac:dyDescent="0.25"/>
    <row r="30" s="70" customFormat="1" x14ac:dyDescent="0.25"/>
    <row r="31" s="70" customFormat="1" x14ac:dyDescent="0.25"/>
    <row r="32" s="70" customFormat="1" x14ac:dyDescent="0.25"/>
    <row r="33" spans="1:10" x14ac:dyDescent="0.25">
      <c r="B33" s="70"/>
      <c r="H33" s="70"/>
    </row>
    <row r="34" spans="1:10" x14ac:dyDescent="0.25">
      <c r="B34" s="70"/>
      <c r="H34" s="70"/>
    </row>
    <row r="35" spans="1:10" x14ac:dyDescent="0.25">
      <c r="A35" s="56"/>
      <c r="B35" s="56"/>
      <c r="C35" s="56"/>
      <c r="D35" s="56"/>
      <c r="F35" s="56"/>
      <c r="G35" s="56"/>
      <c r="H35" s="56"/>
      <c r="I35" s="56"/>
      <c r="J35" s="56"/>
    </row>
    <row r="36" spans="1:10" x14ac:dyDescent="0.25">
      <c r="B36" s="70"/>
      <c r="H36" s="70"/>
    </row>
    <row r="37" spans="1:10" x14ac:dyDescent="0.25">
      <c r="B37" s="70"/>
      <c r="H37" s="70"/>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72</vt:i4>
      </vt:variant>
    </vt:vector>
  </HeadingPairs>
  <TitlesOfParts>
    <vt:vector size="87"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Data'!ambvis_rates_Feb_5_2013hjp_1_2</vt:lpstr>
      <vt:lpstr>'Raw Data'!ambvis_rates_Feb_5_2013hjp_2</vt:lpstr>
      <vt:lpstr>'Raw Data'!ambvis_rates_Feb_5_2013hjp_2_1</vt:lpstr>
      <vt:lpstr>'Raw Data'!ambvis_rates_Feb_5_2013hjp_2_2</vt:lpstr>
      <vt:lpstr>'Raw Data'!ambvis_rates_Feb_5_2013hjp_3</vt:lpstr>
      <vt:lpstr>'Raw Data'!ambvis_rates_Feb_5_2013hjp_4</vt:lpstr>
      <vt:lpstr>'Raw Data'!cabg_Feb_5_2013hjp_1</vt:lpstr>
      <vt:lpstr>'Raw Data'!cabg_Feb_5_2013hjp_1_1</vt:lpstr>
      <vt:lpstr>'Raw Data'!cabg_Feb_5_2013hjp_1_1_1</vt:lpstr>
      <vt:lpstr>'Raw Data'!cabg_Feb_5_2013hjp_1_1_2</vt:lpstr>
      <vt:lpstr>'Raw Data'!cabg_Feb_5_2013hjp_1_2</vt:lpstr>
      <vt:lpstr>'Raw Data'!cabg_Feb_5_2013hjp_1_2_1</vt:lpstr>
      <vt:lpstr>'Raw Data'!cabg_Feb_5_2013hjp_1_2_2</vt:lpstr>
      <vt:lpstr>'Raw Data'!cabg_Feb_5_2013hjp_1_3</vt:lpstr>
      <vt:lpstr>'Raw Data'!cabg_Feb_5_2013hjp_1_4</vt:lpstr>
      <vt:lpstr>'Raw Data'!cath_Feb_5_2013hjp</vt:lpstr>
      <vt:lpstr>'Raw Data'!cath_Feb_5_2013hjp_1</vt:lpstr>
      <vt:lpstr>'Raw Data'!cath_Feb_5_2013hjp_1_1</vt:lpstr>
      <vt:lpstr>'Raw Data'!cath_Feb_5_2013hjp_1_2</vt:lpstr>
      <vt:lpstr>'Raw Data'!cath_Feb_5_2013hjp_2</vt:lpstr>
      <vt:lpstr>'Raw Data'!cath_Feb_5_2013hjp_2_1</vt:lpstr>
      <vt:lpstr>'Raw Data'!cath_Feb_5_2013hjp_2_2</vt:lpstr>
      <vt:lpstr>'Raw Data'!cath_Feb_5_2013hjp_3</vt:lpstr>
      <vt:lpstr>'Raw Data'!cath_Feb_5_2013hjp_4</vt:lpstr>
      <vt:lpstr>'Raw Data'!dementia_Feb_12_2013hjp</vt:lpstr>
      <vt:lpstr>'Raw Data'!dementia_Feb_12_2013hjp_1</vt:lpstr>
      <vt:lpstr>'Raw Data'!dementia_Feb_12_2013hjp_1_1</vt:lpstr>
      <vt:lpstr>'Raw Data'!dementia_Feb_12_2013hjp_1_2</vt:lpstr>
      <vt:lpstr>'Raw Data'!dementia_Feb_12_2013hjp_2</vt:lpstr>
      <vt:lpstr>'Raw Data'!dementia_Feb_12_2013hjp_2_1</vt:lpstr>
      <vt:lpstr>'Raw Data'!dementia_Feb_12_2013hjp_2_2</vt:lpstr>
      <vt:lpstr>'Raw Data'!dementia_Feb_12_2013hjp_3</vt:lpstr>
      <vt:lpstr>'Raw Data'!dementia_Feb_12_2013hjp_4</vt:lpstr>
      <vt:lpstr>'Raw Data'!hip_replace_Feb_5_2013hjp</vt:lpstr>
      <vt:lpstr>'Raw Data'!hip_replace_Feb_5_2013hjp_1</vt:lpstr>
      <vt:lpstr>'Raw Data'!hip_replace_Feb_5_2013hjp_1_1</vt:lpstr>
      <vt:lpstr>'Raw Data'!hip_replace_Feb_5_2013hjp_1_2</vt:lpstr>
      <vt:lpstr>'Raw Data'!hip_replace_Feb_5_2013hjp_2</vt:lpstr>
      <vt:lpstr>'Raw Data'!hip_replace_Feb_5_2013hjp_2_1</vt:lpstr>
      <vt:lpstr>'Raw Data'!hip_replace_Feb_5_2013hjp_2_2</vt:lpstr>
      <vt:lpstr>'Raw Data'!hip_replace_Feb_5_2013hjp_3</vt:lpstr>
      <vt:lpstr>'Raw Data'!hip_replace_Feb_5_2013hjp_4</vt:lpstr>
      <vt:lpstr>'Raw Data'!knee_replace_Feb_5_2013hjp</vt:lpstr>
      <vt:lpstr>'Raw Data'!knee_replace_Feb_5_2013hjp_1</vt:lpstr>
      <vt:lpstr>'Raw Data'!knee_replace_Feb_5_2013hjp_1_1</vt:lpstr>
      <vt:lpstr>'Raw Data'!knee_replace_Feb_5_2013hjp_1_2</vt:lpstr>
      <vt:lpstr>'Raw Data'!knee_replace_Feb_5_2013hjp_2</vt:lpstr>
      <vt:lpstr>'Raw Data'!knee_replace_Feb_5_2013hjp_2_1</vt:lpstr>
      <vt:lpstr>'Raw Data'!knee_replace_Feb_5_2013hjp_2_2</vt:lpstr>
      <vt:lpstr>'Raw Data'!knee_replace_Feb_5_2013hjp_3</vt:lpstr>
      <vt:lpstr>'Raw Data'!knee_replace_Feb_5_2013hjp_4</vt:lpstr>
      <vt:lpstr>'Raw Data'!pci_Feb_5_2013hjp</vt:lpstr>
      <vt:lpstr>'Raw Data'!pci_Feb_5_2013hjp_1</vt:lpstr>
      <vt:lpstr>'Raw Data'!pci_Feb_5_2013hjp_1_1</vt:lpstr>
      <vt:lpstr>'Raw Data'!pci_Feb_5_2013hjp_1_2</vt:lpstr>
      <vt:lpstr>'Raw Data'!pci_Feb_5_2013hjp_2</vt:lpstr>
      <vt:lpstr>'Raw Data'!pci_Feb_5_2013hjp_2_1</vt:lpstr>
      <vt:lpstr>'Raw Data'!pci_Feb_5_2013hjp_2_2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RHA-Chapter10-Diab-EyeExam-Rates</dc:title>
  <dc:creator>rodm</dc:creator>
  <cp:lastModifiedBy>Lindsey Dahl</cp:lastModifiedBy>
  <cp:lastPrinted>2024-06-05T19:11:10Z</cp:lastPrinted>
  <dcterms:created xsi:type="dcterms:W3CDTF">2012-06-19T01:21:24Z</dcterms:created>
  <dcterms:modified xsi:type="dcterms:W3CDTF">2025-12-04T20:37:13Z</dcterms:modified>
</cp:coreProperties>
</file>